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brayj\Desktop\"/>
    </mc:Choice>
  </mc:AlternateContent>
  <xr:revisionPtr revIDLastSave="0" documentId="13_ncr:1_{32E48A68-BEDB-4E20-A07F-1731A153D785}" xr6:coauthVersionLast="44" xr6:coauthVersionMax="44" xr10:uidLastSave="{00000000-0000-0000-0000-000000000000}"/>
  <bookViews>
    <workbookView xWindow="-120" yWindow="-120" windowWidth="20730" windowHeight="11160" tabRatio="791" firstSheet="1" activeTab="7" xr2:uid="{00000000-000D-0000-FFFF-FFFF00000000}"/>
  </bookViews>
  <sheets>
    <sheet name="ReadMe" sheetId="1" r:id="rId1"/>
    <sheet name="Step-1 Setting your context" sheetId="16" r:id="rId2"/>
    <sheet name="Step-2 Hazard Analysis-past" sheetId="2" r:id="rId3"/>
    <sheet name="Step 2 Hazard Analysis-future" sheetId="17" r:id="rId4"/>
    <sheet name="Step 3 Risk analysis-1" sheetId="4" r:id="rId5"/>
    <sheet name="Step 3 Risk analysis-2" sheetId="5" r:id="rId6"/>
    <sheet name="Step 3 Risk analysis Results" sheetId="12" r:id="rId7"/>
    <sheet name="Step 4 Evaluate options" sheetId="14" r:id="rId8"/>
    <sheet name="Step 5 Implement and monitor" sheetId="18" r:id="rId9"/>
    <sheet name="Likelihood scale" sheetId="6" r:id="rId10"/>
    <sheet name="RiskCalc" sheetId="8" state="hidden" r:id="rId11"/>
    <sheet name="List of Hazards" sheetId="9" state="hidden" r:id="rId12"/>
    <sheet name="Risk rating scale" sheetId="10" r:id="rId13"/>
    <sheet name="Consequence scale" sheetId="7" r:id="rId14"/>
    <sheet name="Vulnerability rating scale" sheetId="13" r:id="rId15"/>
    <sheet name="Preset Options" sheetId="11" state="hidden" r:id="rId16"/>
  </sheets>
  <externalReferences>
    <externalReference r:id="rId17"/>
  </externalReferences>
  <definedNames>
    <definedName name="Consequences" localSheetId="3">#REF!</definedName>
    <definedName name="Consequences">'Consequence scale'!$A$4:$A$9</definedName>
    <definedName name="Drop1" localSheetId="3">'[1]Preset options'!$B$3:$B$5</definedName>
    <definedName name="Drop1">'Preset Options'!$A$2:$A$4</definedName>
    <definedName name="DropDown1">'Preset Options'!$A$2:$A$4</definedName>
    <definedName name="Probability" localSheetId="3">#REF!</definedName>
    <definedName name="Probability" localSheetId="8">'Likelihood scale'!#REF!</definedName>
    <definedName name="Probability" localSheetId="1">'Likelihood scale'!#REF!</definedName>
    <definedName name="Probability">'Likelihood scale'!#REF!</definedName>
    <definedName name="RCP" localSheetId="3">'[1]Preset options'!$C$3:$C$5</definedName>
    <definedName name="RCP">'Preset Options'!$B$2:$B$4</definedName>
    <definedName name="Timeframe" localSheetId="3">'[1]Preset options'!$D$3:$D$5</definedName>
    <definedName name="Timeframe">'Preset Options'!$C$2:$C$4</definedName>
    <definedName name="Z_13EB19D6_A931_474E_B37A_739E8FB7AD05_.wvu.Rows" localSheetId="3" hidden="1">'Step 2 Hazard Analysis-future'!#REF!</definedName>
    <definedName name="Z_4A58C8C9_091F_4957_8565_EBB7B116C12F_.wvu.Cols" localSheetId="13" hidden="1">'Consequence scale'!#REF!</definedName>
    <definedName name="Z_4A58C8C9_091F_4957_8565_EBB7B116C12F_.wvu.Cols" localSheetId="10" hidden="1">RiskCalc!$J:$AK</definedName>
    <definedName name="Z_4A58C8C9_091F_4957_8565_EBB7B116C12F_.wvu.Rows" localSheetId="9" hidden="1">'Likelihood scale'!#REF!</definedName>
    <definedName name="Z_4A58C8C9_091F_4957_8565_EBB7B116C12F_.wvu.Rows" localSheetId="10" hidden="1">RiskCalc!$1:$1</definedName>
    <definedName name="Z_4A58C8C9_091F_4957_8565_EBB7B116C12F_.wvu.Rows" localSheetId="4" hidden="1">'Step 3 Risk analysis-1'!$6:$12</definedName>
    <definedName name="Z_F5EEE5F4_2F78_46A2_80EE_4F77EDA0BBAB_.wvu.Rows" localSheetId="3" hidden="1">'Step 2 Hazard Analysis-future'!#REF!</definedName>
  </definedNames>
  <calcPr calcId="191029"/>
  <customWorkbookViews>
    <customWorkbookView name="Fahim - Personal View" guid="{4A58C8C9-091F-4957-8565-EBB7B116C12F}" mergeInterval="0" personalView="1" maximized="1" windowWidth="1680" windowHeight="835" activeSheetId="12"/>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S6" i="5" l="1"/>
  <c r="AU6" i="5"/>
  <c r="AW6" i="5"/>
  <c r="AX6" i="5"/>
  <c r="AY6" i="5"/>
  <c r="H5" i="12"/>
  <c r="AS7" i="5"/>
  <c r="AU7" i="5"/>
  <c r="AW7" i="5"/>
  <c r="AX7" i="5"/>
  <c r="AY7" i="5"/>
  <c r="H6" i="12"/>
  <c r="AS8" i="5"/>
  <c r="AU8" i="5"/>
  <c r="AW8" i="5"/>
  <c r="AX8" i="5"/>
  <c r="AY8" i="5"/>
  <c r="H7" i="12"/>
  <c r="AS9" i="5"/>
  <c r="AU9" i="5"/>
  <c r="AW9" i="5"/>
  <c r="AX9" i="5"/>
  <c r="AY9" i="5"/>
  <c r="H8" i="12"/>
  <c r="AS10" i="5"/>
  <c r="AU10" i="5"/>
  <c r="AW10" i="5"/>
  <c r="AX10" i="5"/>
  <c r="AY10" i="5"/>
  <c r="H9" i="12"/>
  <c r="AS11" i="5"/>
  <c r="AU11" i="5"/>
  <c r="AW11" i="5"/>
  <c r="AX11" i="5"/>
  <c r="AY11" i="5"/>
  <c r="H10" i="12"/>
  <c r="AS12" i="5"/>
  <c r="AU12" i="5"/>
  <c r="AW12" i="5"/>
  <c r="AX12" i="5"/>
  <c r="AY12" i="5"/>
  <c r="H11" i="12"/>
  <c r="AS13" i="5"/>
  <c r="AU13" i="5"/>
  <c r="AW13" i="5"/>
  <c r="AX13" i="5"/>
  <c r="AY13" i="5"/>
  <c r="H12" i="12"/>
  <c r="AS14" i="5"/>
  <c r="AU14" i="5"/>
  <c r="AW14" i="5"/>
  <c r="AX14" i="5"/>
  <c r="AY14" i="5"/>
  <c r="H13" i="12"/>
  <c r="AS15" i="5"/>
  <c r="AU15" i="5"/>
  <c r="AW15" i="5"/>
  <c r="AX15" i="5"/>
  <c r="AY15" i="5"/>
  <c r="H14" i="12"/>
  <c r="AS16" i="5"/>
  <c r="AU16" i="5"/>
  <c r="AW16" i="5"/>
  <c r="AX16" i="5"/>
  <c r="AY16" i="5"/>
  <c r="H15" i="12"/>
  <c r="AS17" i="5"/>
  <c r="AU17" i="5"/>
  <c r="AW17" i="5"/>
  <c r="AX17" i="5"/>
  <c r="AY17" i="5"/>
  <c r="H16" i="12"/>
  <c r="AS18" i="5"/>
  <c r="AU18" i="5"/>
  <c r="AW18" i="5"/>
  <c r="AX18" i="5"/>
  <c r="AY18" i="5"/>
  <c r="H17" i="12"/>
  <c r="AS19" i="5"/>
  <c r="AU19" i="5"/>
  <c r="AW19" i="5"/>
  <c r="AX19" i="5"/>
  <c r="AY19" i="5"/>
  <c r="H18" i="12"/>
  <c r="AS20" i="5"/>
  <c r="AU20" i="5"/>
  <c r="AW20" i="5"/>
  <c r="AX20" i="5"/>
  <c r="AY20" i="5"/>
  <c r="H19" i="12"/>
  <c r="AS21" i="5"/>
  <c r="AU21" i="5"/>
  <c r="AW21" i="5"/>
  <c r="AX21" i="5"/>
  <c r="AY21" i="5"/>
  <c r="H20" i="12"/>
  <c r="AS22" i="5"/>
  <c r="AU22" i="5"/>
  <c r="AW22" i="5"/>
  <c r="AX22" i="5"/>
  <c r="AY22" i="5"/>
  <c r="H21" i="12"/>
  <c r="AS23" i="5"/>
  <c r="AU23" i="5"/>
  <c r="AW23" i="5"/>
  <c r="AX23" i="5"/>
  <c r="AY23" i="5"/>
  <c r="H22" i="12"/>
  <c r="AW5" i="5"/>
  <c r="AU5" i="5"/>
  <c r="AS5" i="5"/>
  <c r="AX5" i="5"/>
  <c r="AY5" i="5"/>
  <c r="H4" i="12"/>
  <c r="A5" i="5"/>
  <c r="A6" i="5"/>
  <c r="C7" i="14"/>
  <c r="C6" i="14"/>
  <c r="C8" i="14"/>
  <c r="C9" i="14"/>
  <c r="C10" i="14"/>
  <c r="C11" i="14"/>
  <c r="C12" i="14"/>
  <c r="C13" i="14"/>
  <c r="C14" i="14"/>
  <c r="B24" i="18"/>
  <c r="A23" i="5"/>
  <c r="A24" i="14"/>
  <c r="B23" i="18"/>
  <c r="A22" i="5"/>
  <c r="A23" i="18"/>
  <c r="B22" i="18"/>
  <c r="A21" i="5"/>
  <c r="B21" i="18"/>
  <c r="A20" i="5"/>
  <c r="A21" i="18"/>
  <c r="B20" i="18"/>
  <c r="A19" i="5"/>
  <c r="A20" i="18"/>
  <c r="B19" i="18"/>
  <c r="A18" i="5"/>
  <c r="A19" i="18"/>
  <c r="B18" i="18"/>
  <c r="A17" i="5"/>
  <c r="B17" i="18"/>
  <c r="A16" i="5"/>
  <c r="A17" i="18"/>
  <c r="B16" i="18"/>
  <c r="A15" i="5"/>
  <c r="A16" i="18"/>
  <c r="B15" i="18"/>
  <c r="B14" i="18"/>
  <c r="B13" i="18"/>
  <c r="B12" i="18"/>
  <c r="B11" i="18"/>
  <c r="B10" i="18"/>
  <c r="B9" i="18"/>
  <c r="B8" i="18"/>
  <c r="B7" i="18"/>
  <c r="B6" i="18"/>
  <c r="B5" i="18"/>
  <c r="O23" i="5"/>
  <c r="J24" i="14"/>
  <c r="M23" i="5"/>
  <c r="G24" i="14"/>
  <c r="E23" i="5"/>
  <c r="G23" i="5"/>
  <c r="I23" i="5"/>
  <c r="B24" i="14"/>
  <c r="B23" i="14"/>
  <c r="A23" i="14"/>
  <c r="B22" i="14"/>
  <c r="B21" i="14"/>
  <c r="A21" i="14"/>
  <c r="B20" i="14"/>
  <c r="A20" i="14"/>
  <c r="B19" i="14"/>
  <c r="B18" i="14"/>
  <c r="B17" i="14"/>
  <c r="B16" i="14"/>
  <c r="A16" i="14"/>
  <c r="B15" i="14"/>
  <c r="A14" i="5"/>
  <c r="A15" i="14"/>
  <c r="B14" i="14"/>
  <c r="A13" i="5"/>
  <c r="A14" i="14"/>
  <c r="B13" i="14"/>
  <c r="A12" i="5"/>
  <c r="A13" i="14"/>
  <c r="B12" i="14"/>
  <c r="A11" i="5"/>
  <c r="A12" i="14"/>
  <c r="B11" i="14"/>
  <c r="A10" i="5"/>
  <c r="A11" i="14"/>
  <c r="B10" i="14"/>
  <c r="A9" i="5"/>
  <c r="A10" i="14"/>
  <c r="B9" i="14"/>
  <c r="A8" i="5"/>
  <c r="A9" i="14"/>
  <c r="B8" i="14"/>
  <c r="A7" i="5"/>
  <c r="A8" i="14"/>
  <c r="B7" i="14"/>
  <c r="A7" i="14"/>
  <c r="B6" i="14"/>
  <c r="A6" i="14"/>
  <c r="G27" i="10"/>
  <c r="AK6" i="5"/>
  <c r="AM6" i="5"/>
  <c r="AO6" i="5"/>
  <c r="AP6" i="5"/>
  <c r="AQ6" i="5"/>
  <c r="G5" i="12"/>
  <c r="AK7" i="5"/>
  <c r="AM7" i="5"/>
  <c r="AO7" i="5"/>
  <c r="AP7" i="5"/>
  <c r="AQ7" i="5"/>
  <c r="G6" i="12"/>
  <c r="AK8" i="5"/>
  <c r="AM8" i="5"/>
  <c r="AO8" i="5"/>
  <c r="AP8" i="5"/>
  <c r="AQ8" i="5"/>
  <c r="G7" i="12"/>
  <c r="AK9" i="5"/>
  <c r="AM9" i="5"/>
  <c r="AO9" i="5"/>
  <c r="AK10" i="5"/>
  <c r="AM10" i="5"/>
  <c r="AO10" i="5"/>
  <c r="AP10" i="5"/>
  <c r="AQ10" i="5"/>
  <c r="G9" i="12"/>
  <c r="AK11" i="5"/>
  <c r="AM11" i="5"/>
  <c r="AO11" i="5"/>
  <c r="AP11" i="5"/>
  <c r="AQ11" i="5"/>
  <c r="G10" i="12"/>
  <c r="AK12" i="5"/>
  <c r="AM12" i="5"/>
  <c r="AO12" i="5"/>
  <c r="AP12" i="5"/>
  <c r="AQ12" i="5"/>
  <c r="G11" i="12"/>
  <c r="AK13" i="5"/>
  <c r="AM13" i="5"/>
  <c r="AO13" i="5"/>
  <c r="AP13" i="5"/>
  <c r="AQ13" i="5"/>
  <c r="G12" i="12"/>
  <c r="AK14" i="5"/>
  <c r="AM14" i="5"/>
  <c r="AO14" i="5"/>
  <c r="AP14" i="5"/>
  <c r="AQ14" i="5"/>
  <c r="G13" i="12"/>
  <c r="AK15" i="5"/>
  <c r="AM15" i="5"/>
  <c r="AO15" i="5"/>
  <c r="AK16" i="5"/>
  <c r="AM16" i="5"/>
  <c r="AO16" i="5"/>
  <c r="AP16" i="5"/>
  <c r="AQ16" i="5"/>
  <c r="G15" i="12"/>
  <c r="AK17" i="5"/>
  <c r="AM17" i="5"/>
  <c r="AO17" i="5"/>
  <c r="AK18" i="5"/>
  <c r="AM18" i="5"/>
  <c r="AO18" i="5"/>
  <c r="AP18" i="5"/>
  <c r="AQ18" i="5"/>
  <c r="G17" i="12"/>
  <c r="AK19" i="5"/>
  <c r="AM19" i="5"/>
  <c r="AO19" i="5"/>
  <c r="AP19" i="5"/>
  <c r="AQ19" i="5"/>
  <c r="G18" i="12"/>
  <c r="AK20" i="5"/>
  <c r="AM20" i="5"/>
  <c r="AO20" i="5"/>
  <c r="AP20" i="5"/>
  <c r="AQ20" i="5"/>
  <c r="G19" i="12"/>
  <c r="AK21" i="5"/>
  <c r="AM21" i="5"/>
  <c r="AO21" i="5"/>
  <c r="AP21" i="5"/>
  <c r="AQ21" i="5"/>
  <c r="G20" i="12"/>
  <c r="AK22" i="5"/>
  <c r="AM22" i="5"/>
  <c r="AO22" i="5"/>
  <c r="AP22" i="5"/>
  <c r="AQ22" i="5"/>
  <c r="G21" i="12"/>
  <c r="AK23" i="5"/>
  <c r="AM23" i="5"/>
  <c r="AO23" i="5"/>
  <c r="AK5" i="5"/>
  <c r="AM5" i="5"/>
  <c r="AO5" i="5"/>
  <c r="AP5" i="5"/>
  <c r="AQ5" i="5"/>
  <c r="G4" i="12"/>
  <c r="AC6" i="5"/>
  <c r="AE6" i="5"/>
  <c r="AG6" i="5"/>
  <c r="AC7" i="5"/>
  <c r="AE7" i="5"/>
  <c r="AG7" i="5"/>
  <c r="AH7" i="5"/>
  <c r="AI7" i="5"/>
  <c r="F6" i="12"/>
  <c r="AC8" i="5"/>
  <c r="AE8" i="5"/>
  <c r="AG8" i="5"/>
  <c r="AH8" i="5"/>
  <c r="AI8" i="5"/>
  <c r="F7" i="12"/>
  <c r="AC9" i="5"/>
  <c r="AE9" i="5"/>
  <c r="AG9" i="5"/>
  <c r="AH9" i="5"/>
  <c r="AI9" i="5"/>
  <c r="F8" i="12"/>
  <c r="AC10" i="5"/>
  <c r="AE10" i="5"/>
  <c r="AG10" i="5"/>
  <c r="AH10" i="5"/>
  <c r="AI10" i="5"/>
  <c r="F9" i="12"/>
  <c r="AC11" i="5"/>
  <c r="AE11" i="5"/>
  <c r="AG11" i="5"/>
  <c r="AC12" i="5"/>
  <c r="AE12" i="5"/>
  <c r="AG12" i="5"/>
  <c r="AH12" i="5"/>
  <c r="AI12" i="5"/>
  <c r="F11" i="12"/>
  <c r="AC13" i="5"/>
  <c r="AE13" i="5"/>
  <c r="AG13" i="5"/>
  <c r="AC14" i="5"/>
  <c r="AE14" i="5"/>
  <c r="AG14" i="5"/>
  <c r="AH14" i="5"/>
  <c r="AI14" i="5"/>
  <c r="F13" i="12"/>
  <c r="AC15" i="5"/>
  <c r="AE15" i="5"/>
  <c r="AG15" i="5"/>
  <c r="AC16" i="5"/>
  <c r="AE16" i="5"/>
  <c r="AG16" i="5"/>
  <c r="AH16" i="5"/>
  <c r="AI16" i="5"/>
  <c r="F15" i="12"/>
  <c r="AC17" i="5"/>
  <c r="AE17" i="5"/>
  <c r="AG17" i="5"/>
  <c r="AH17" i="5"/>
  <c r="AI17" i="5"/>
  <c r="F16" i="12"/>
  <c r="AC18" i="5"/>
  <c r="AE18" i="5"/>
  <c r="AG18" i="5"/>
  <c r="AH18" i="5"/>
  <c r="AI18" i="5"/>
  <c r="F17" i="12"/>
  <c r="AC19" i="5"/>
  <c r="AE19" i="5"/>
  <c r="AG19" i="5"/>
  <c r="AC20" i="5"/>
  <c r="AE20" i="5"/>
  <c r="AG20" i="5"/>
  <c r="AH20" i="5"/>
  <c r="AI20" i="5"/>
  <c r="F19" i="12"/>
  <c r="AC21" i="5"/>
  <c r="AE21" i="5"/>
  <c r="AG21" i="5"/>
  <c r="AC22" i="5"/>
  <c r="AE22" i="5"/>
  <c r="AG22" i="5"/>
  <c r="AH22" i="5"/>
  <c r="AI22" i="5"/>
  <c r="F21" i="12"/>
  <c r="AC23" i="5"/>
  <c r="AE23" i="5"/>
  <c r="AG23" i="5"/>
  <c r="AC5" i="5"/>
  <c r="AE5" i="5"/>
  <c r="AG5" i="5"/>
  <c r="AH5" i="5"/>
  <c r="AI5" i="5"/>
  <c r="F4" i="12"/>
  <c r="U6" i="5"/>
  <c r="W6" i="5"/>
  <c r="Y6" i="5"/>
  <c r="Z6" i="5"/>
  <c r="AA6" i="5"/>
  <c r="E5" i="12"/>
  <c r="U7" i="5"/>
  <c r="W7" i="5"/>
  <c r="Y7" i="5"/>
  <c r="Z7" i="5"/>
  <c r="AA7" i="5"/>
  <c r="E6" i="12"/>
  <c r="U8" i="5"/>
  <c r="W8" i="5"/>
  <c r="Y8" i="5"/>
  <c r="Z8" i="5"/>
  <c r="AA8" i="5"/>
  <c r="E7" i="12"/>
  <c r="U9" i="5"/>
  <c r="W9" i="5"/>
  <c r="Y9" i="5"/>
  <c r="U10" i="5"/>
  <c r="W10" i="5"/>
  <c r="Y10" i="5"/>
  <c r="Z10" i="5"/>
  <c r="AA10" i="5"/>
  <c r="E9" i="12"/>
  <c r="U11" i="5"/>
  <c r="W11" i="5"/>
  <c r="Y11" i="5"/>
  <c r="U12" i="5"/>
  <c r="W12" i="5"/>
  <c r="Y12" i="5"/>
  <c r="Z12" i="5"/>
  <c r="AA12" i="5"/>
  <c r="E11" i="12"/>
  <c r="U13" i="5"/>
  <c r="W13" i="5"/>
  <c r="Y13" i="5"/>
  <c r="Z13" i="5"/>
  <c r="AA13" i="5"/>
  <c r="E12" i="12"/>
  <c r="U14" i="5"/>
  <c r="W14" i="5"/>
  <c r="Y14" i="5"/>
  <c r="Z14" i="5"/>
  <c r="AA14" i="5"/>
  <c r="E13" i="12"/>
  <c r="U15" i="5"/>
  <c r="W15" i="5"/>
  <c r="Y15" i="5"/>
  <c r="U16" i="5"/>
  <c r="W16" i="5"/>
  <c r="Y16" i="5"/>
  <c r="Z16" i="5"/>
  <c r="AA16" i="5"/>
  <c r="E15" i="12"/>
  <c r="U17" i="5"/>
  <c r="W17" i="5"/>
  <c r="Y17" i="5"/>
  <c r="U18" i="5"/>
  <c r="W18" i="5"/>
  <c r="Y18" i="5"/>
  <c r="Z18" i="5"/>
  <c r="AA18" i="5"/>
  <c r="E17" i="12"/>
  <c r="U19" i="5"/>
  <c r="W19" i="5"/>
  <c r="Y19" i="5"/>
  <c r="U20" i="5"/>
  <c r="W20" i="5"/>
  <c r="Y20" i="5"/>
  <c r="Z20" i="5"/>
  <c r="AA20" i="5"/>
  <c r="E19" i="12"/>
  <c r="U21" i="5"/>
  <c r="W21" i="5"/>
  <c r="Y21" i="5"/>
  <c r="Z21" i="5"/>
  <c r="AA21" i="5"/>
  <c r="E20" i="12"/>
  <c r="U22" i="5"/>
  <c r="W22" i="5"/>
  <c r="Y22" i="5"/>
  <c r="Z22" i="5"/>
  <c r="AA22" i="5"/>
  <c r="E21" i="12"/>
  <c r="U23" i="5"/>
  <c r="W23" i="5"/>
  <c r="Y23" i="5"/>
  <c r="U5" i="5"/>
  <c r="W5" i="5"/>
  <c r="Y5" i="5"/>
  <c r="Z5" i="5"/>
  <c r="AA5" i="5"/>
  <c r="E4" i="12"/>
  <c r="M6" i="5"/>
  <c r="O6" i="5"/>
  <c r="Q6" i="5"/>
  <c r="M7" i="5"/>
  <c r="O7" i="5"/>
  <c r="Q7" i="5"/>
  <c r="R7" i="5"/>
  <c r="S7" i="5"/>
  <c r="D6" i="12"/>
  <c r="M8" i="5"/>
  <c r="O8" i="5"/>
  <c r="Q8" i="5"/>
  <c r="R8" i="5"/>
  <c r="S8" i="5"/>
  <c r="D7" i="12"/>
  <c r="M9" i="5"/>
  <c r="O9" i="5"/>
  <c r="Q9" i="5"/>
  <c r="R9" i="5"/>
  <c r="S9" i="5"/>
  <c r="D8" i="12"/>
  <c r="M10" i="5"/>
  <c r="O10" i="5"/>
  <c r="Q10" i="5"/>
  <c r="R10" i="5"/>
  <c r="S10" i="5"/>
  <c r="D9" i="12"/>
  <c r="M11" i="5"/>
  <c r="O11" i="5"/>
  <c r="Q11" i="5"/>
  <c r="M12" i="5"/>
  <c r="O12" i="5"/>
  <c r="Q12" i="5"/>
  <c r="R12" i="5"/>
  <c r="S12" i="5"/>
  <c r="D11" i="12"/>
  <c r="M13" i="5"/>
  <c r="O13" i="5"/>
  <c r="Q13" i="5"/>
  <c r="M14" i="5"/>
  <c r="O14" i="5"/>
  <c r="Q14" i="5"/>
  <c r="R14" i="5"/>
  <c r="S14" i="5"/>
  <c r="D13" i="12"/>
  <c r="M15" i="5"/>
  <c r="O15" i="5"/>
  <c r="Q15" i="5"/>
  <c r="M16" i="5"/>
  <c r="O16" i="5"/>
  <c r="Q16" i="5"/>
  <c r="R16" i="5"/>
  <c r="S16" i="5"/>
  <c r="D15" i="12"/>
  <c r="M17" i="5"/>
  <c r="O17" i="5"/>
  <c r="Q17" i="5"/>
  <c r="M18" i="5"/>
  <c r="O18" i="5"/>
  <c r="Q18" i="5"/>
  <c r="R18" i="5"/>
  <c r="S18" i="5"/>
  <c r="D17" i="12"/>
  <c r="M19" i="5"/>
  <c r="O19" i="5"/>
  <c r="Q19" i="5"/>
  <c r="M20" i="5"/>
  <c r="O20" i="5"/>
  <c r="Q20" i="5"/>
  <c r="R20" i="5"/>
  <c r="S20" i="5"/>
  <c r="D19" i="12"/>
  <c r="M21" i="5"/>
  <c r="O21" i="5"/>
  <c r="Q21" i="5"/>
  <c r="M22" i="5"/>
  <c r="O22" i="5"/>
  <c r="Q22" i="5"/>
  <c r="R22" i="5"/>
  <c r="S22" i="5"/>
  <c r="D21" i="12"/>
  <c r="Q23" i="5"/>
  <c r="R23" i="5"/>
  <c r="S23" i="5"/>
  <c r="D22" i="12"/>
  <c r="M5" i="5"/>
  <c r="O5" i="5"/>
  <c r="Q5" i="5"/>
  <c r="E6" i="5"/>
  <c r="G6" i="5"/>
  <c r="I6" i="5"/>
  <c r="J6" i="5"/>
  <c r="K6" i="5"/>
  <c r="C5" i="12"/>
  <c r="I7" i="5"/>
  <c r="E7" i="5"/>
  <c r="G7" i="5"/>
  <c r="J7" i="5"/>
  <c r="K7" i="5"/>
  <c r="C6" i="12"/>
  <c r="E8" i="5"/>
  <c r="G8" i="5"/>
  <c r="I8" i="5"/>
  <c r="J8" i="5"/>
  <c r="K8" i="5"/>
  <c r="C7" i="12"/>
  <c r="E9" i="5"/>
  <c r="G9" i="5"/>
  <c r="I9" i="5"/>
  <c r="J9" i="5"/>
  <c r="K9" i="5"/>
  <c r="C8" i="12"/>
  <c r="E10" i="5"/>
  <c r="G10" i="5"/>
  <c r="I10" i="5"/>
  <c r="J10" i="5"/>
  <c r="K10" i="5"/>
  <c r="C9" i="12"/>
  <c r="E11" i="5"/>
  <c r="G11" i="5"/>
  <c r="I11" i="5"/>
  <c r="E12" i="5"/>
  <c r="G12" i="5"/>
  <c r="I12" i="5"/>
  <c r="J12" i="5"/>
  <c r="K12" i="5"/>
  <c r="C11" i="12"/>
  <c r="E13" i="5"/>
  <c r="G13" i="5"/>
  <c r="I13" i="5"/>
  <c r="E14" i="5"/>
  <c r="G14" i="5"/>
  <c r="I14" i="5"/>
  <c r="J14" i="5"/>
  <c r="K14" i="5"/>
  <c r="C13" i="12"/>
  <c r="E15" i="5"/>
  <c r="G15" i="5"/>
  <c r="I15" i="5"/>
  <c r="J15" i="5"/>
  <c r="K15" i="5"/>
  <c r="C14" i="12"/>
  <c r="E16" i="5"/>
  <c r="G16" i="5"/>
  <c r="I16" i="5"/>
  <c r="J16" i="5"/>
  <c r="K16" i="5"/>
  <c r="C15" i="12"/>
  <c r="E17" i="5"/>
  <c r="G17" i="5"/>
  <c r="I17" i="5"/>
  <c r="J17" i="5"/>
  <c r="K17" i="5"/>
  <c r="C16" i="12"/>
  <c r="E18" i="5"/>
  <c r="G18" i="5"/>
  <c r="I18" i="5"/>
  <c r="J18" i="5"/>
  <c r="K18" i="5"/>
  <c r="C17" i="12"/>
  <c r="E19" i="5"/>
  <c r="G19" i="5"/>
  <c r="I19" i="5"/>
  <c r="E20" i="5"/>
  <c r="G20" i="5"/>
  <c r="I20" i="5"/>
  <c r="J20" i="5"/>
  <c r="K20" i="5"/>
  <c r="C19" i="12"/>
  <c r="E21" i="5"/>
  <c r="G21" i="5"/>
  <c r="I21" i="5"/>
  <c r="E22" i="5"/>
  <c r="G22" i="5"/>
  <c r="I22" i="5"/>
  <c r="J22" i="5"/>
  <c r="K22" i="5"/>
  <c r="C21" i="12"/>
  <c r="E5" i="5"/>
  <c r="G5" i="5"/>
  <c r="I5" i="5"/>
  <c r="B13" i="12"/>
  <c r="B14" i="12"/>
  <c r="B15" i="12"/>
  <c r="B16" i="12"/>
  <c r="B17" i="12"/>
  <c r="B18" i="12"/>
  <c r="B19" i="12"/>
  <c r="B20" i="12"/>
  <c r="B21" i="12"/>
  <c r="B22" i="12"/>
  <c r="B5" i="12"/>
  <c r="B6" i="12"/>
  <c r="B7" i="12"/>
  <c r="B8" i="12"/>
  <c r="B9" i="12"/>
  <c r="B10" i="12"/>
  <c r="B11" i="12"/>
  <c r="B12" i="12"/>
  <c r="A14" i="12"/>
  <c r="A16" i="12"/>
  <c r="A18" i="12"/>
  <c r="A19" i="12"/>
  <c r="A20" i="12"/>
  <c r="A21" i="12"/>
  <c r="A22" i="12"/>
  <c r="A5" i="12"/>
  <c r="A6" i="12"/>
  <c r="A8" i="12"/>
  <c r="A9" i="12"/>
  <c r="A11" i="12"/>
  <c r="A12" i="12"/>
  <c r="A4" i="12"/>
  <c r="B4" i="12"/>
  <c r="C5" i="8"/>
  <c r="C6" i="8"/>
  <c r="C7" i="8"/>
  <c r="C8" i="8"/>
  <c r="C9" i="8"/>
  <c r="C10" i="8"/>
  <c r="C4" i="8"/>
  <c r="C11" i="8"/>
  <c r="H5" i="8"/>
  <c r="H6" i="8"/>
  <c r="H7" i="8"/>
  <c r="H8" i="8"/>
  <c r="H9" i="8"/>
  <c r="H10" i="8"/>
  <c r="H11" i="8"/>
  <c r="H12" i="8"/>
  <c r="H13" i="8"/>
  <c r="H14" i="8"/>
  <c r="H15" i="8"/>
  <c r="H16" i="8"/>
  <c r="H17" i="8"/>
  <c r="G5" i="8"/>
  <c r="G6" i="8"/>
  <c r="G7" i="8"/>
  <c r="G8" i="8"/>
  <c r="G9" i="8"/>
  <c r="G10" i="8"/>
  <c r="G11" i="8"/>
  <c r="G12" i="8"/>
  <c r="G13" i="8"/>
  <c r="G14" i="8"/>
  <c r="G15" i="8"/>
  <c r="G16" i="8"/>
  <c r="F5" i="8"/>
  <c r="F6" i="8"/>
  <c r="F7" i="8"/>
  <c r="F8" i="8"/>
  <c r="F9" i="8"/>
  <c r="F10" i="8"/>
  <c r="F11" i="8"/>
  <c r="F12" i="8"/>
  <c r="F13" i="8"/>
  <c r="F14" i="8"/>
  <c r="F15" i="8"/>
  <c r="F16" i="8"/>
  <c r="E5" i="8"/>
  <c r="E6" i="8"/>
  <c r="E7" i="8"/>
  <c r="E8" i="8"/>
  <c r="E9" i="8"/>
  <c r="E10" i="8"/>
  <c r="E11" i="8"/>
  <c r="E12" i="8"/>
  <c r="E13" i="8"/>
  <c r="E14" i="8"/>
  <c r="E15" i="8"/>
  <c r="E16" i="8"/>
  <c r="D5" i="8"/>
  <c r="D6" i="8"/>
  <c r="D7" i="8"/>
  <c r="D8" i="8"/>
  <c r="D9" i="8"/>
  <c r="D10" i="8"/>
  <c r="D11" i="8"/>
  <c r="D12" i="8"/>
  <c r="D13" i="8"/>
  <c r="D14" i="8"/>
  <c r="D15" i="8"/>
  <c r="I15" i="8"/>
  <c r="D16" i="8"/>
  <c r="H4" i="8"/>
  <c r="G4" i="8"/>
  <c r="F4" i="8"/>
  <c r="E4" i="8"/>
  <c r="D4" i="8"/>
  <c r="Q12" i="8"/>
  <c r="Q15" i="8"/>
  <c r="P12" i="8"/>
  <c r="P15" i="8"/>
  <c r="O12" i="8"/>
  <c r="O15" i="8"/>
  <c r="N12" i="8"/>
  <c r="N15" i="8"/>
  <c r="N14" i="8"/>
  <c r="O14" i="8"/>
  <c r="P14" i="8"/>
  <c r="Q14" i="8"/>
  <c r="O13" i="8"/>
  <c r="N13" i="8"/>
  <c r="N5" i="8"/>
  <c r="O5" i="8"/>
  <c r="P5" i="8"/>
  <c r="Q5" i="8"/>
  <c r="N10" i="8"/>
  <c r="O10" i="8"/>
  <c r="P10" i="8"/>
  <c r="Q10" i="8"/>
  <c r="N4" i="8"/>
  <c r="O4" i="8"/>
  <c r="P4" i="8"/>
  <c r="Q4" i="8"/>
  <c r="N6" i="8"/>
  <c r="O6" i="8"/>
  <c r="P6" i="8"/>
  <c r="Q6" i="8"/>
  <c r="N7" i="8"/>
  <c r="O7" i="8"/>
  <c r="P7" i="8"/>
  <c r="Q7" i="8"/>
  <c r="N8" i="8"/>
  <c r="O8" i="8"/>
  <c r="P8" i="8"/>
  <c r="Q8" i="8"/>
  <c r="N9" i="8"/>
  <c r="O9" i="8"/>
  <c r="P9" i="8"/>
  <c r="Q9" i="8"/>
  <c r="N11" i="8"/>
  <c r="O11" i="8"/>
  <c r="P11" i="8"/>
  <c r="Q11" i="8"/>
  <c r="P13" i="8"/>
  <c r="Q13" i="8"/>
  <c r="I10" i="8"/>
  <c r="I11" i="8"/>
  <c r="I8" i="8"/>
  <c r="I12" i="8"/>
  <c r="I16" i="8"/>
  <c r="I9" i="8"/>
  <c r="I14" i="8"/>
  <c r="I13" i="8"/>
  <c r="I7" i="8"/>
  <c r="I6" i="8"/>
  <c r="I5" i="8"/>
  <c r="I4" i="8"/>
  <c r="A24" i="18"/>
  <c r="A13" i="12"/>
  <c r="A19" i="14"/>
  <c r="A7" i="12"/>
  <c r="A10" i="12"/>
  <c r="A17" i="12"/>
  <c r="J11" i="5"/>
  <c r="K11" i="5"/>
  <c r="C10" i="12"/>
  <c r="J21" i="5"/>
  <c r="K21" i="5"/>
  <c r="C20" i="12"/>
  <c r="J13" i="5"/>
  <c r="K13" i="5"/>
  <c r="C12" i="12"/>
  <c r="J19" i="5"/>
  <c r="K19" i="5"/>
  <c r="C18" i="12"/>
  <c r="A22" i="18"/>
  <c r="A22" i="14"/>
  <c r="A15" i="12"/>
  <c r="Z11" i="5"/>
  <c r="AA11" i="5"/>
  <c r="E10" i="12"/>
  <c r="AH23" i="5"/>
  <c r="AI23" i="5"/>
  <c r="F22" i="12"/>
  <c r="AH15" i="5"/>
  <c r="AI15" i="5"/>
  <c r="F14" i="12"/>
  <c r="AH6" i="5"/>
  <c r="AI6" i="5"/>
  <c r="F5" i="12"/>
  <c r="AP17" i="5"/>
  <c r="AQ17" i="5"/>
  <c r="G16" i="12"/>
  <c r="J23" i="5"/>
  <c r="K23" i="5"/>
  <c r="R5" i="5"/>
  <c r="S5" i="5"/>
  <c r="D4" i="12"/>
  <c r="R13" i="5"/>
  <c r="S13" i="5"/>
  <c r="D12" i="12"/>
  <c r="R6" i="5"/>
  <c r="S6" i="5"/>
  <c r="D5" i="12"/>
  <c r="Z17" i="5"/>
  <c r="AA17" i="5"/>
  <c r="E16" i="12"/>
  <c r="Z9" i="5"/>
  <c r="AA9" i="5"/>
  <c r="E8" i="12"/>
  <c r="AH21" i="5"/>
  <c r="AI21" i="5"/>
  <c r="F20" i="12"/>
  <c r="AH13" i="5"/>
  <c r="AI13" i="5"/>
  <c r="F12" i="12"/>
  <c r="AH11" i="5"/>
  <c r="AI11" i="5"/>
  <c r="F10" i="12"/>
  <c r="AP23" i="5"/>
  <c r="AQ23" i="5"/>
  <c r="G22" i="12"/>
  <c r="AP15" i="5"/>
  <c r="AQ15" i="5"/>
  <c r="G14" i="12"/>
  <c r="AP9" i="5"/>
  <c r="AQ9" i="5"/>
  <c r="G8" i="12"/>
  <c r="A18" i="18"/>
  <c r="A18" i="14"/>
  <c r="R19" i="5"/>
  <c r="S19" i="5"/>
  <c r="D18" i="12"/>
  <c r="R15" i="5"/>
  <c r="S15" i="5"/>
  <c r="D14" i="12"/>
  <c r="Z19" i="5"/>
  <c r="AA19" i="5"/>
  <c r="E18" i="12"/>
  <c r="R21" i="5"/>
  <c r="S21" i="5"/>
  <c r="D20" i="12"/>
  <c r="R17" i="5"/>
  <c r="S17" i="5"/>
  <c r="D16" i="12"/>
  <c r="R11" i="5"/>
  <c r="S11" i="5"/>
  <c r="D10" i="12"/>
  <c r="Z23" i="5"/>
  <c r="AA23" i="5"/>
  <c r="E22" i="12"/>
  <c r="Z15" i="5"/>
  <c r="AA15" i="5"/>
  <c r="E14" i="12"/>
  <c r="AH19" i="5"/>
  <c r="AI19" i="5"/>
  <c r="F18" i="12"/>
  <c r="A17" i="14"/>
  <c r="J5" i="5"/>
  <c r="K5" i="5"/>
  <c r="C4" i="12"/>
  <c r="C22" i="12"/>
  <c r="D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Fahim</author>
  </authors>
  <commentList>
    <comment ref="D3" authorId="0" shapeId="0" xr:uid="{00000000-0006-0000-0500-000001000000}">
      <text>
        <r>
          <rPr>
            <sz val="9"/>
            <color rgb="FF000000"/>
            <rFont val="Tahoma"/>
            <family val="2"/>
          </rPr>
          <t>Modify criteria based on your organizational requirements</t>
        </r>
      </text>
    </comment>
    <comment ref="L3" authorId="0" shapeId="0" xr:uid="{00000000-0006-0000-0500-000002000000}">
      <text>
        <r>
          <rPr>
            <sz val="9"/>
            <color rgb="FF000000"/>
            <rFont val="Tahoma"/>
            <family val="2"/>
          </rPr>
          <t>Modify criteria based on your organizational requirements</t>
        </r>
      </text>
    </comment>
    <comment ref="T3" authorId="0" shapeId="0" xr:uid="{00000000-0006-0000-0500-000003000000}">
      <text>
        <r>
          <rPr>
            <sz val="9"/>
            <color rgb="FF000000"/>
            <rFont val="Tahoma"/>
            <family val="2"/>
          </rPr>
          <t>Modify criteria based on your organizational requirements</t>
        </r>
      </text>
    </comment>
    <comment ref="AB3" authorId="0" shapeId="0" xr:uid="{00000000-0006-0000-0500-000004000000}">
      <text>
        <r>
          <rPr>
            <sz val="9"/>
            <color rgb="FF000000"/>
            <rFont val="Tahoma"/>
            <family val="2"/>
          </rPr>
          <t>Modify criteria based on your organizational requirements</t>
        </r>
      </text>
    </comment>
    <comment ref="AJ3" authorId="0" shapeId="0" xr:uid="{00000000-0006-0000-0500-000005000000}">
      <text>
        <r>
          <rPr>
            <sz val="9"/>
            <color rgb="FF000000"/>
            <rFont val="Tahoma"/>
            <family val="2"/>
          </rPr>
          <t>Modify criteria based on your organizational requirements</t>
        </r>
      </text>
    </comment>
    <comment ref="AR3" authorId="0" shapeId="0" xr:uid="{09ABE19B-2E1D-4343-BBF1-F66511C2B623}">
      <text>
        <r>
          <rPr>
            <sz val="9"/>
            <color rgb="FF000000"/>
            <rFont val="Tahoma"/>
            <family val="2"/>
          </rPr>
          <t>Modify criteria based on your organizational requirements</t>
        </r>
      </text>
    </comment>
  </commentList>
</comments>
</file>

<file path=xl/sharedStrings.xml><?xml version="1.0" encoding="utf-8"?>
<sst xmlns="http://schemas.openxmlformats.org/spreadsheetml/2006/main" count="512" uniqueCount="325">
  <si>
    <t>Date</t>
  </si>
  <si>
    <t>Likely</t>
  </si>
  <si>
    <t>Possible</t>
  </si>
  <si>
    <t>Unlikely</t>
  </si>
  <si>
    <t>Rare</t>
  </si>
  <si>
    <t>Consequences</t>
  </si>
  <si>
    <t>Catastrophic</t>
  </si>
  <si>
    <t>Major</t>
  </si>
  <si>
    <t>Moderate</t>
  </si>
  <si>
    <t>Minor</t>
  </si>
  <si>
    <t>Insignificant</t>
  </si>
  <si>
    <t>Coastal lake or watercourse entrance instability</t>
  </si>
  <si>
    <t>Long-term shoreline recession (geomorphology)</t>
  </si>
  <si>
    <t>Erosion within estuaries caused by tidal waters, including the interaction of those waters with catchment floodwaters</t>
  </si>
  <si>
    <t>Short-term beach erosion (storm related beach erosion)</t>
  </si>
  <si>
    <t>Extreme</t>
  </si>
  <si>
    <t>High</t>
  </si>
  <si>
    <t>Low</t>
  </si>
  <si>
    <t>Medium</t>
  </si>
  <si>
    <t>No risk</t>
  </si>
  <si>
    <t>Yes</t>
  </si>
  <si>
    <t>No</t>
  </si>
  <si>
    <t>Unknown</t>
  </si>
  <si>
    <t>Risk</t>
  </si>
  <si>
    <t>Prolonged summer heatwaves</t>
  </si>
  <si>
    <t>Future scenario</t>
  </si>
  <si>
    <t>Time frame of the assessment</t>
  </si>
  <si>
    <t>Storm surge inundation of beach and surrounding areas</t>
  </si>
  <si>
    <t>Storm surge inundation of estuaries and surrounding areas</t>
  </si>
  <si>
    <t>Tidal inundation of beach and surrounding areas</t>
  </si>
  <si>
    <t>Tidal inundation of estuaries and surrounding area</t>
  </si>
  <si>
    <t>Increased number of hot days and nights</t>
  </si>
  <si>
    <t>Hazards</t>
  </si>
  <si>
    <t>Coastal erosion and inundation related hazards</t>
  </si>
  <si>
    <t>Heat related hazards</t>
  </si>
  <si>
    <t>Rainfall related hazards</t>
  </si>
  <si>
    <t>Drought</t>
  </si>
  <si>
    <t>No Risk</t>
  </si>
  <si>
    <t>Criteria-2 (Community asset)</t>
  </si>
  <si>
    <t>Criteria-3 (public health)</t>
  </si>
  <si>
    <t>Criteria-4 (environmental assets)</t>
  </si>
  <si>
    <t>Criteria-5 (Governance)</t>
  </si>
  <si>
    <t>Criteria-1 (Own asset)</t>
  </si>
  <si>
    <t>Coastal erosion and inundation</t>
  </si>
  <si>
    <t>Heat</t>
  </si>
  <si>
    <t>Rainfall</t>
  </si>
  <si>
    <t>Erosion induced by excessive rainfall</t>
  </si>
  <si>
    <t xml:space="preserve">Color </t>
  </si>
  <si>
    <t>Left</t>
  </si>
  <si>
    <t>Right</t>
  </si>
  <si>
    <t>Top of Band</t>
  </si>
  <si>
    <t>Green</t>
  </si>
  <si>
    <t>Yellow</t>
  </si>
  <si>
    <t>Orange</t>
  </si>
  <si>
    <t>Red</t>
  </si>
  <si>
    <t>No impact</t>
  </si>
  <si>
    <t>Past event</t>
  </si>
  <si>
    <t xml:space="preserve">Past event YES with existing control in place </t>
  </si>
  <si>
    <t xml:space="preserve">Past event YES without existing control in place </t>
  </si>
  <si>
    <t>Past event-No with and without control in place</t>
  </si>
  <si>
    <t>Top of band</t>
  </si>
  <si>
    <t>Surface water flooding (including sewer flooding)</t>
  </si>
  <si>
    <t>High emission scenario-RCP 8.5</t>
  </si>
  <si>
    <t>Low emission scenario- RCP 2.6</t>
  </si>
  <si>
    <t>Medium emission scenario-RCP 4.5</t>
  </si>
  <si>
    <t>Near-term (upto 2030)</t>
  </si>
  <si>
    <t>Long-term (beyond 2050)</t>
  </si>
  <si>
    <t>Mid-term (upto 2050)</t>
  </si>
  <si>
    <t>Likelihood</t>
  </si>
  <si>
    <t xml:space="preserve">Surface water flooding </t>
  </si>
  <si>
    <t>Summer heatwaves</t>
  </si>
  <si>
    <t>Number of hotdays</t>
  </si>
  <si>
    <t>Criteria-3 (Public health)</t>
  </si>
  <si>
    <t>Criteria-4 (Environmental)</t>
  </si>
  <si>
    <r>
      <rPr>
        <b/>
        <i/>
        <sz val="14"/>
        <color theme="1"/>
        <rFont val="Calibri"/>
        <family val="2"/>
        <scheme val="minor"/>
      </rPr>
      <t xml:space="preserve">Future </t>
    </r>
    <r>
      <rPr>
        <b/>
        <sz val="11"/>
        <color theme="1"/>
        <rFont val="Calibri"/>
        <family val="2"/>
        <scheme val="minor"/>
      </rPr>
      <t>Risk</t>
    </r>
  </si>
  <si>
    <t>INDEX
(4-max risk, 1-min rix)</t>
  </si>
  <si>
    <t>Project</t>
  </si>
  <si>
    <t>Saline Intrusion</t>
  </si>
  <si>
    <t>Increase</t>
  </si>
  <si>
    <t xml:space="preserve">Decrease </t>
  </si>
  <si>
    <t>Bush fire</t>
  </si>
  <si>
    <t>Not relevant</t>
  </si>
  <si>
    <t>Unchange</t>
  </si>
  <si>
    <t>List your systems</t>
  </si>
  <si>
    <t xml:space="preserve">Past or existing risk </t>
  </si>
  <si>
    <t>Adaptive capacity</t>
  </si>
  <si>
    <t>Sensitivity</t>
  </si>
  <si>
    <t>Vulnerability Rating</t>
  </si>
  <si>
    <t>Is there any existing risk management strategy in place to tackle this hazard?</t>
  </si>
  <si>
    <t>General description of risk</t>
  </si>
  <si>
    <t>Task</t>
  </si>
  <si>
    <t>Comments</t>
  </si>
  <si>
    <t>Name of the project</t>
  </si>
  <si>
    <t>Sheet to use</t>
  </si>
  <si>
    <t xml:space="preserve">Scope your assessment </t>
  </si>
  <si>
    <t xml:space="preserve">Vulnerability </t>
  </si>
  <si>
    <t>Almost certain</t>
  </si>
  <si>
    <t>Name of your organisation</t>
  </si>
  <si>
    <t>What do you want to achieve from this assessment?</t>
  </si>
  <si>
    <r>
      <t xml:space="preserve">Consequences
</t>
    </r>
    <r>
      <rPr>
        <sz val="8"/>
        <color theme="0"/>
        <rFont val="Calibri"/>
        <family val="2"/>
        <scheme val="minor"/>
      </rPr>
      <t>(This column appears as the dropdown list for consequence scale in tab "Future Risk", therefore any changes made here will reflect in the dropdown list)</t>
    </r>
  </si>
  <si>
    <t>Example descriptions of consequence scale and criteria</t>
  </si>
  <si>
    <t>Energy management</t>
  </si>
  <si>
    <t xml:space="preserve">Water management </t>
  </si>
  <si>
    <t>Waste management</t>
  </si>
  <si>
    <t>Asset maintenance</t>
  </si>
  <si>
    <t>Emergency and disaster management</t>
  </si>
  <si>
    <t>Human resources</t>
  </si>
  <si>
    <t>Procurement</t>
  </si>
  <si>
    <t>Health care service</t>
  </si>
  <si>
    <t>List of systems, assets and operation</t>
  </si>
  <si>
    <t>e.g. High</t>
  </si>
  <si>
    <t>Consequence score</t>
  </si>
  <si>
    <t>Likelihood score</t>
  </si>
  <si>
    <t>Vulnerability score</t>
  </si>
  <si>
    <t>Risk Rating</t>
  </si>
  <si>
    <t>Total score</t>
  </si>
  <si>
    <t>Very Low</t>
  </si>
  <si>
    <t>Risk Level</t>
  </si>
  <si>
    <t>Rating</t>
  </si>
  <si>
    <t>1 to 3</t>
  </si>
  <si>
    <t>4 to 6</t>
  </si>
  <si>
    <t>7 to 8</t>
  </si>
  <si>
    <t>9 to 11</t>
  </si>
  <si>
    <t>12 to 13</t>
  </si>
  <si>
    <t>Systems, assets, operations at risk (exposure)</t>
  </si>
  <si>
    <t>Sensitivity of your system, asset, operation to future risk</t>
  </si>
  <si>
    <t>Risk Evaluation Criteria</t>
  </si>
  <si>
    <t>Likelihood scales</t>
  </si>
  <si>
    <t>This risk matrix is provided as an example only. Users can adopt their existing rating scales if appropriate</t>
  </si>
  <si>
    <t>Example:</t>
  </si>
  <si>
    <t>Consequence</t>
  </si>
  <si>
    <t>Vulnerability</t>
  </si>
  <si>
    <t>Scale</t>
  </si>
  <si>
    <t>Final Risk Rating</t>
  </si>
  <si>
    <t>Risk Rating = Likelihood rating + Consequence rating + Vulnerability Rating</t>
  </si>
  <si>
    <t>Adaptation options</t>
  </si>
  <si>
    <t>Adaptation option-1</t>
  </si>
  <si>
    <t>Adaptation option-2</t>
  </si>
  <si>
    <t>Adaptation option-3</t>
  </si>
  <si>
    <t>What?</t>
  </si>
  <si>
    <t>When?</t>
  </si>
  <si>
    <t>Vulnerability Scale</t>
  </si>
  <si>
    <t>Stakeholder-1</t>
  </si>
  <si>
    <t>Stakeholder-2</t>
  </si>
  <si>
    <t>Stakeholder-3</t>
  </si>
  <si>
    <t>Stakeholder-4</t>
  </si>
  <si>
    <t>Stakeholder-5</t>
  </si>
  <si>
    <t>Stakeholder-6</t>
  </si>
  <si>
    <t>Stakeholder-7</t>
  </si>
  <si>
    <t>Stakeholder-8</t>
  </si>
  <si>
    <t>Stakeholder-9</t>
  </si>
  <si>
    <t>Stakeholder-10</t>
  </si>
  <si>
    <t>Stakeholder names</t>
  </si>
  <si>
    <t>1. Objective</t>
  </si>
  <si>
    <t>2. Select the future time frame of the assessment</t>
  </si>
  <si>
    <t>3. Select the future climate change scenario for which the risk assessment will be conducted</t>
  </si>
  <si>
    <t>Role of this person</t>
  </si>
  <si>
    <t>4. List the systems that you would like to include in the Detailed cycle assessment. This should be informed by the outcomes of the Scan cycle</t>
  </si>
  <si>
    <t>Moderate emission scenario</t>
  </si>
  <si>
    <t>High emission scenario</t>
  </si>
  <si>
    <t>Year 2030</t>
  </si>
  <si>
    <t>e.g. heatwave</t>
  </si>
  <si>
    <t>e.g. no future risk mitigation</t>
  </si>
  <si>
    <t>e.g. drought</t>
  </si>
  <si>
    <t xml:space="preserve">e.g. reliability of supply placed at risk impacting hygiene practices </t>
  </si>
  <si>
    <t xml:space="preserve">List the systems for which you want to conduct the risk assessment </t>
  </si>
  <si>
    <t>Think about the adaptive capacity of your system</t>
  </si>
  <si>
    <t>List your actions to be implemented</t>
  </si>
  <si>
    <t>Required resources</t>
  </si>
  <si>
    <t>Date of implementation</t>
  </si>
  <si>
    <t xml:space="preserve">Choose risk evaluation criteria </t>
  </si>
  <si>
    <t>List future consequences if this risk eventuates</t>
  </si>
  <si>
    <t>Risk rating</t>
  </si>
  <si>
    <t>Step 1 Setting your context</t>
  </si>
  <si>
    <t>Step 2 Hazard Analysis-past</t>
  </si>
  <si>
    <t>Step 2 Hazard Analysis-future</t>
  </si>
  <si>
    <t>Step 3 Risk Analysis-1</t>
  </si>
  <si>
    <t>Step 3 Risk Analysis-2</t>
  </si>
  <si>
    <t>Step 3 Risk Analysis Results</t>
  </si>
  <si>
    <t>Step 4 Evaluate options</t>
  </si>
  <si>
    <r>
      <t xml:space="preserve">List your systems 
</t>
    </r>
    <r>
      <rPr>
        <sz val="12"/>
        <color theme="0"/>
        <rFont val="Calibri"/>
        <family val="2"/>
        <scheme val="minor"/>
      </rPr>
      <t>(this will be automatically populated using your previous inputs)</t>
    </r>
  </si>
  <si>
    <t xml:space="preserve">List your systems </t>
  </si>
  <si>
    <t xml:space="preserve">Identified risks 
</t>
  </si>
  <si>
    <t>Step 5 Implement and monitor</t>
  </si>
  <si>
    <t>Implementation action plan</t>
  </si>
  <si>
    <t xml:space="preserve">Here you will list the specific tasks that you have discussed and agreed with your stakeholders for managing and monitoring your identified risks. </t>
  </si>
  <si>
    <t>Risk analysis results</t>
  </si>
  <si>
    <t>Likelihood Level</t>
  </si>
  <si>
    <t>Definition</t>
  </si>
  <si>
    <t>Almost Certain</t>
  </si>
  <si>
    <t>Almost certain to occur in most cases</t>
  </si>
  <si>
    <t>Not expected to occur in most cases</t>
  </si>
  <si>
    <t>Will only occur in exceptional circumstances and has not occurred in most cases</t>
  </si>
  <si>
    <t>Likely chances of occurring in most cases</t>
  </si>
  <si>
    <t>Tentative cost</t>
  </si>
  <si>
    <r>
      <t xml:space="preserve">Sustainability of buildings and maintenance regimes
</t>
    </r>
    <r>
      <rPr>
        <sz val="11"/>
        <color theme="1"/>
        <rFont val="Calibri"/>
        <family val="2"/>
        <scheme val="minor"/>
      </rPr>
      <t>Q: will buildings remain serviceable for planned design-life of 80 years?</t>
    </r>
  </si>
  <si>
    <r>
      <t xml:space="preserve">Sustainability of service delivery from the supply side
</t>
    </r>
    <r>
      <rPr>
        <sz val="11"/>
        <color theme="1"/>
        <rFont val="Calibri"/>
        <family val="2"/>
        <scheme val="minor"/>
      </rPr>
      <t>Q: can the hospital deliver required services to clients (including medical care, catering, laundry etc.)?</t>
    </r>
  </si>
  <si>
    <r>
      <t xml:space="preserve">Sustainability of service delivery from the demand side
</t>
    </r>
    <r>
      <rPr>
        <sz val="11"/>
        <color theme="1"/>
        <rFont val="Calibri"/>
        <family val="2"/>
        <scheme val="minor"/>
      </rPr>
      <t xml:space="preserve">Q: can the hospital meet the changing patterns and volumes of admissions caused by climate change? </t>
    </r>
  </si>
  <si>
    <r>
      <t xml:space="preserve">Staff availability and safety
</t>
    </r>
    <r>
      <rPr>
        <sz val="11"/>
        <color theme="1"/>
        <rFont val="Calibri"/>
        <family val="2"/>
        <scheme val="minor"/>
      </rPr>
      <t>Q: will the hospital continue to be able to attract staff and provide attractive and safe working environments?</t>
    </r>
  </si>
  <si>
    <r>
      <t xml:space="preserve">Sustainability of external services and infrastructure
</t>
    </r>
    <r>
      <rPr>
        <sz val="11"/>
        <color theme="1"/>
        <rFont val="Calibri"/>
        <family val="2"/>
        <scheme val="minor"/>
      </rPr>
      <t>Q: will external services and infrastructure remain fully operational and able to meet any changing demands of the HHS?</t>
    </r>
  </si>
  <si>
    <t>e.g. Building becomes significantly degraded/unsafe and must be replaced several years before end of planned design life</t>
  </si>
  <si>
    <t>e.g. Significant deterioration in service delivery (virtually dysfunctional) because of supply-side issues e.g., staff shortages, interruption to supply, poor performance of buildings and equipment. 25% of client needs cannot be met after 25 years.</t>
  </si>
  <si>
    <t>e.g. Budget exceeded by 25%</t>
  </si>
  <si>
    <t>e.g. Extensive structural damage to the building, e.g., through degradation of concrete, requiring expensive on-going remedial measures. Major disruption to service through closure of part of the facility.</t>
  </si>
  <si>
    <t>e.g. Moderate damage/degradation to some part of the building on-going remedial measures or major refurbishment. Moderate disruption to service.</t>
  </si>
  <si>
    <t>e.g. Increased maintenance requirement or minor repairs.</t>
  </si>
  <si>
    <t>e.g. building degradation create minor inconvenience for staff or clients.</t>
  </si>
  <si>
    <t>Building not at risk.</t>
  </si>
  <si>
    <t>e.g. Major deterioration in service delivery (ward closures, patients sent elsewhere) because of supply-side issues e.g., staff shortages, interruption to supply, poor performance of buildings and equipment. 10% of client needs cannot be met after 25 years.</t>
  </si>
  <si>
    <t>e.g. Considerable deterioration in service delivery (cancellation of admissions, early patient discharges) because of supply-side issues e.g., staff shortages, interruption to supply, poor performance of equipment. 5% of client needs cannot be met after 25 years.</t>
  </si>
  <si>
    <t xml:space="preserve">e.g. Minor deterioration in service delivery (e.g., seasonal bed shortages).Disruption can mostly be managed through standby or alternate options. </t>
  </si>
  <si>
    <t xml:space="preserve">e.g. Little impact on HHS operation, most performance indicators met. </t>
  </si>
  <si>
    <t>e.g. No impact on HHS operation</t>
  </si>
  <si>
    <t>e.g. Major deterioration in service delivery: HHS often has difficulty meeting changing patterns of admissions due to climate change because of lack of expertise and appropriate equipment. 10% of client needs cannot be met after 25 years.</t>
  </si>
  <si>
    <t>e.g. Budget exceeded by 10%</t>
  </si>
  <si>
    <t>e.g. Considerable deterioration in service delivery: HHS sometimes has difficulty in meeting changing patterns of admissions due to climate change because of lack of expertise and appropriate equipment. 5% of client needs cannot be met after 25 years.</t>
  </si>
  <si>
    <t xml:space="preserve">e.g. Minor deterioration in service delivery: HHS occasionally has difficulty in meeting changing patterns of admissions due to climate change because of lack of expertise and appropriate equipment. Disruption can mostly be managed through standby or alternate options. </t>
  </si>
  <si>
    <t>e.g. HHS continues to be able to manage volume and type of admissions</t>
  </si>
  <si>
    <t>e.g. Budget exceeded by 5%</t>
  </si>
  <si>
    <t>e.g. Budget exceeded by 2.5%</t>
  </si>
  <si>
    <t>e.g. Budget exceeded by 1%</t>
  </si>
  <si>
    <t>e.g. No financial loss</t>
  </si>
  <si>
    <t>e.g. Extreme difficulty in attracting sufficient numbers of high calibre staff because:
•	Region has become unattractive (declining population and services)
•	Degradation of buildings creates an unattractive working environment
Degradation of buildings creates significant health and safety issues</t>
  </si>
  <si>
    <t>e.g. Major difficulty in attracting sufficient numbers of high calibre staff because:
•	Region has become unattractive (declining population and services)
•	Degradation of buildings creates an unattractive working environment
Degradation of buildings creates major health and safety issues</t>
  </si>
  <si>
    <t>e.g. Considerable difficulty in attracting sufficient numbers of high calibre staff because:
•	Region has become unattractive (declining population and services)
•	Degradation of buildings creates an unattractive working environment
Degradation of buildings creates moderate health and safety issues</t>
  </si>
  <si>
    <t>e.g. Minor difficulty in attracting sufficient numbers of high calibre staff because:
•	Region has become unattractive (declining population and services)
•	Degradation of buildings creates an unattractive working environment
Degradation of buildings creates minor health and safety issues</t>
  </si>
  <si>
    <t>e.g. Little impact on recruitment; few health and safety issues related to building degradation</t>
  </si>
  <si>
    <t>Date of assessment</t>
  </si>
  <si>
    <t xml:space="preserve">This will be automatically populated using your previous inputs in column 3 of the sheet "Step 3 Risk analysis-2" </t>
  </si>
  <si>
    <t>Mechanism to involve the stakeholder (e.g., phone call, face to face meeting)</t>
  </si>
  <si>
    <t>6. Think about the governance structure to guide your adaptation planning and make a note below. Revisit your responses in the Scan cycle</t>
  </si>
  <si>
    <r>
      <t xml:space="preserve">Relevant past </t>
    </r>
    <r>
      <rPr>
        <b/>
        <sz val="12"/>
        <color theme="0"/>
        <rFont val="Calibri (Body)"/>
      </rPr>
      <t>climate conditions or hazards</t>
    </r>
    <r>
      <rPr>
        <b/>
        <sz val="12"/>
        <color theme="0"/>
        <rFont val="Calibri"/>
        <family val="2"/>
        <scheme val="minor"/>
      </rPr>
      <t xml:space="preserve"> affecting this system, asset or operation</t>
    </r>
  </si>
  <si>
    <t>Transport and access to premises</t>
  </si>
  <si>
    <t>Criterion-1</t>
  </si>
  <si>
    <t>Criterion-2</t>
  </si>
  <si>
    <t>Criterion-3</t>
  </si>
  <si>
    <t>Criterion-4</t>
  </si>
  <si>
    <t>Criterion-5</t>
  </si>
  <si>
    <t>See Figure 8 in the Guidelines for an example of how this worksheet might be completed.</t>
  </si>
  <si>
    <t>List future climate change effects (changes to rainfall, temperature etc.) that you want to include in your risk assessment</t>
  </si>
  <si>
    <t>How might your identified past or existing risks change in future as a result of climate change?</t>
  </si>
  <si>
    <t>Rate likelihood</t>
  </si>
  <si>
    <t>Rate consequence</t>
  </si>
  <si>
    <t>Rate vulnerability</t>
  </si>
  <si>
    <t>e.g. Sea level rise, increased temperature, rainfall etc.</t>
  </si>
  <si>
    <t>Criterion-1: Sustainability of buildings and maintenance regimes</t>
  </si>
  <si>
    <t xml:space="preserve">Criterion-2: Sustainability of service delivery from the supply side
</t>
  </si>
  <si>
    <t>Criterion-3: Sustainability of service delivery from the demand side</t>
  </si>
  <si>
    <t xml:space="preserve">Criterion-4: Staff availability and safety
</t>
  </si>
  <si>
    <t>Six example criteria are provided here (see also Table 6 in the Guidelines for example criteria). Amend them as required</t>
  </si>
  <si>
    <t>Criterion-6</t>
  </si>
  <si>
    <r>
      <t xml:space="preserve">This table shows the final risk rating for your selected systems 
</t>
    </r>
    <r>
      <rPr>
        <sz val="11"/>
        <color theme="0"/>
        <rFont val="Calibri"/>
        <family val="2"/>
        <scheme val="minor"/>
      </rPr>
      <t>(the table populates automatically using your inputs in other sheets)</t>
    </r>
  </si>
  <si>
    <t>Indicators of success (list the indicators that you want to monitor to check whether the action has achieved its intended outcome)</t>
  </si>
  <si>
    <t>When to evaluate whether the action has achieved its intended outcome</t>
  </si>
  <si>
    <t>Result of evaluation. (Has the action achieved its goal? If not, what further actions are required?)</t>
  </si>
  <si>
    <t>Vulvenability</t>
  </si>
  <si>
    <t xml:space="preserve">This might include senior administrative staff, repesentatives of voluntary orgainsation, representatives of external suppliers etc. </t>
  </si>
  <si>
    <t xml:space="preserve">First two rows provide examples. Update them as appropriate for your organisation. </t>
  </si>
  <si>
    <t xml:space="preserve">e.g. Hospital has high demand for water due to nature of the business; on-site laundry has very high water consumption. Water restrictions have been imposed in the past forcing the hospital to out-source bed linen laundry urgently and at high cost.  </t>
  </si>
  <si>
    <t>e.g. Queensland is expected to experience generally drier conditions as a result of climate change, meaning that risks to the hospital water supply are likely to increase in future</t>
  </si>
  <si>
    <t xml:space="preserve">e.g. Hospital operation is highly sensitive in diverse areas - kitchens, wards, laundry etc. </t>
  </si>
  <si>
    <t>e.g. We have established one on-site water retention facility but it needs expansion. Other possible strategies include out-sourcing laundry as a permanent strategy, and costs of this should be explored.</t>
  </si>
  <si>
    <t>Might occur in most cases</t>
  </si>
  <si>
    <t>Fill in your project details</t>
  </si>
  <si>
    <t xml:space="preserve">Describe your governance structures to guide your adaptation planning </t>
  </si>
  <si>
    <t>List your systems/assets/operations/areas of interest</t>
  </si>
  <si>
    <t xml:space="preserve">Make a preliminary list of stakeholders relevant to your adaptation planning. </t>
  </si>
  <si>
    <t xml:space="preserve">List the systems for which you plan to conduct the risk assessment </t>
  </si>
  <si>
    <t xml:space="preserve">Investigate if your listed systems were affected by climate hazards/conditions in the past. Identify any risk mitigation measures that might have been put in place. </t>
  </si>
  <si>
    <t>Think about the sensitivity of your system, asset, operations to future climate changes</t>
  </si>
  <si>
    <t>•	Using your understanding of existing and potential future risk, together with identified future climate changes in your area (from  sheet "Step-2 Hazard analysis-future"),  discuss with relevant stakeholders how your systems might react to those changes. 
•	Section 6 of the Almanac provides HHS specific risks that may arise due to climate change.</t>
  </si>
  <si>
    <t xml:space="preserve">This list will be populated automatically using your input in the first column of the sheet  "Hazard Analysis-past". You should also consider if new risks can emerge or new systems can be affected in future. If new systems are likely to be at risk, include them here manually. </t>
  </si>
  <si>
    <t xml:space="preserve">Record any notes and description about this future risk. This may come from discussion with relevant stakeholders at your risk workshop.  </t>
  </si>
  <si>
    <r>
      <t xml:space="preserve">Using your notes that you made while discussing future consequences </t>
    </r>
    <r>
      <rPr>
        <sz val="11"/>
        <color theme="1"/>
        <rFont val="Calibri (Body)"/>
      </rPr>
      <t>of your identified risks</t>
    </r>
    <r>
      <rPr>
        <sz val="11"/>
        <color theme="1"/>
        <rFont val="Calibri"/>
        <family val="2"/>
        <scheme val="minor"/>
      </rPr>
      <t xml:space="preserve"> with your stakeholders (column 3), now you should qualitatively rate the consequence. Please refer to the Guidelines for more details. 
Use the drop down list.  </t>
    </r>
  </si>
  <si>
    <t>This table shows the final risk rating for your selected systems 
(the table populates automatically using your inputs in other sheets)</t>
  </si>
  <si>
    <t xml:space="preserve">This list will be populated automatically using your input in the first column of the sheet  "Step 2 Hazard Analysis-past" </t>
  </si>
  <si>
    <t>This 'ReadMe' page  provides an overview of the tasks  to be carried out in the Detailed cycle. Please refer to the Guidelines for full descriptions of the tasks. There are five Steps to be completed for the Detailed cycle. This requires you to complete eight worksheets
Each worksheet tab is coloured. Green tabs need your input. Brown tabs provide information about some of the tasks</t>
  </si>
  <si>
    <t>Briefly document the reason behind this choice of time frame</t>
  </si>
  <si>
    <t>Briefly document the reason behind this choice of scenario</t>
  </si>
  <si>
    <t>5. Make a preliminary list of stakeholders that are relevant for your adaptation planning. You should have developed a list of stakeholders at the end of your Scan Cycle - this one may be more detailed</t>
  </si>
  <si>
    <t>Name of persons likely to be involved in adaptation planning</t>
  </si>
  <si>
    <t xml:space="preserve">This section is to keep a record of who is responsible for climate risk management related tasks within your HHS. As an example, you can note the name of the project manager who is driving this risk assessment project, and/or any other relevant individuals who are involved in risk management, financial decisions, asset planning etc. </t>
  </si>
  <si>
    <t>Health care services</t>
  </si>
  <si>
    <r>
      <t xml:space="preserve">What was the consequence of this hazard to your business? </t>
    </r>
    <r>
      <rPr>
        <sz val="12"/>
        <color theme="0"/>
        <rFont val="Times New Roman"/>
        <family val="1"/>
      </rPr>
      <t>(Short qualitative description)</t>
    </r>
  </si>
  <si>
    <r>
      <t xml:space="preserve">Is there any residual risk?
</t>
    </r>
    <r>
      <rPr>
        <b/>
        <sz val="12"/>
        <color theme="0"/>
        <rFont val="Times New Roman"/>
        <family val="1"/>
      </rPr>
      <t>(rate as 'high', 'medium' or 'low')</t>
    </r>
  </si>
  <si>
    <t xml:space="preserve">e.g. increased public visits to hospital to take advantage of air conditioning </t>
  </si>
  <si>
    <t>e.g some limited on-site storage tanks installed</t>
  </si>
  <si>
    <r>
      <t xml:space="preserve">Climate hazards
</t>
    </r>
    <r>
      <rPr>
        <sz val="14"/>
        <rFont val="Calibri"/>
        <family val="2"/>
        <scheme val="minor"/>
      </rPr>
      <t>(list the hazards that you have shortlisted from the Scan cycle that are relevant to you)</t>
    </r>
  </si>
  <si>
    <t>Future projections for your region. The Almanac provides climate change projections for different areas of Queensland and sources for further information. Using those sources, list here the relevant information for your HHS. You can choose your own time period and emission scenario, but data may not always be available.</t>
  </si>
  <si>
    <r>
      <t xml:space="preserve">Explore the future exposure of your listed systems and identify their vulnerabilities 
</t>
    </r>
    <r>
      <rPr>
        <sz val="12"/>
        <color theme="0"/>
        <rFont val="Calibri"/>
        <family val="2"/>
        <scheme val="minor"/>
      </rPr>
      <t>(1st row provides an example. Please update this as appropriate for your organisation)</t>
    </r>
  </si>
  <si>
    <r>
      <t xml:space="preserve">How this risk may change in </t>
    </r>
    <r>
      <rPr>
        <b/>
        <sz val="12"/>
        <color theme="0"/>
        <rFont val="Calibri (Body)"/>
      </rPr>
      <t>the</t>
    </r>
    <r>
      <rPr>
        <b/>
        <sz val="12"/>
        <color theme="0"/>
        <rFont val="Calibri"/>
        <family val="2"/>
        <scheme val="minor"/>
      </rPr>
      <t xml:space="preserve"> future as a result of climate change</t>
    </r>
  </si>
  <si>
    <t xml:space="preserve">Criterion-5: Sustainability of external services and infrastructure
</t>
  </si>
  <si>
    <r>
      <t xml:space="preserve">List your systems 
</t>
    </r>
    <r>
      <rPr>
        <sz val="11"/>
        <color theme="0"/>
        <rFont val="Calibri"/>
        <family val="2"/>
        <scheme val="minor"/>
      </rPr>
      <t>(this list will be automatically populated from "Future exposure and vulnerability" sheet)</t>
    </r>
  </si>
  <si>
    <t xml:space="preserve">Criterion-1 </t>
  </si>
  <si>
    <t>e.g. Significant deterioration in service delivery (virtually dysfunctional): increased numbers of presentations for heat stress, vector-borne diseases, respiratory ailments etc. cannot be treated because of lack of expertise and appropriate equipment. 25% of client needs cannot be met after 25 years.</t>
  </si>
  <si>
    <t>e.g. Significant deterioration in performance of external supplies and services (catering, laundry, utilities etc.) due to climate change, e.g. road transport links frequently disrupted, frequent load shedding or unplanned power outages, extreme water restrictions etc.</t>
  </si>
  <si>
    <t>e.g. Major deterioration in performance of external supplies and services (catering, laundry, utilities etc.) due to climate change e.g. road transport links frequently disrupted, regular load shedding or unplanned power outages, high water restrictions etc.</t>
  </si>
  <si>
    <t>e.g., Little deterioration in performance of external supplies and services (catering, laundry, utilities etc.) due to climate change, road transport links rarely disrupted. infrequent load shedding or unplanned power outages, minor water restrictions etc.</t>
  </si>
  <si>
    <t>e.g. Minor deterioration in performance of external supplies and services (catering, laundry, utilities etc.) due to climate change, e.g. road transport links occasionally disrupted, occasional load shedding or unplanned power outages, occasional water restrictions etc.</t>
  </si>
  <si>
    <t>e.g. Moderate deterioration in performance of external supplies and services (catering, laundry, utilities etc.) due to climate change, e.g. road transport links occasionally disrupted, occasional - regular load shedding or unplanned power outages, moderate water restrictions etc.</t>
  </si>
  <si>
    <t>This vulnerability matrix is for example only. Users can change this. Any change made in this matrix will automatically update the vulnerability rating in the 'Step 3 Risk analysis-2' sheet</t>
  </si>
  <si>
    <t>e.g. Local government</t>
  </si>
  <si>
    <t>e.g. Queensland Fire and Emergency Service</t>
  </si>
  <si>
    <t>Organisation</t>
  </si>
  <si>
    <t>Vulnerability rating</t>
  </si>
  <si>
    <t xml:space="preserve">Criterion-6: Sustainability of HHS finances
</t>
  </si>
  <si>
    <r>
      <t xml:space="preserve">Sustainability of HHS finances
</t>
    </r>
    <r>
      <rPr>
        <sz val="11"/>
        <color theme="1"/>
        <rFont val="Calibri"/>
        <family val="2"/>
        <scheme val="minor"/>
      </rPr>
      <t xml:space="preserve">Q: will the HHS retain good budgetary control while managing the risks of climate change?  </t>
    </r>
  </si>
  <si>
    <t>Having considered sensitivity and adaptive capacity, the template gives you the opportunity to assign a vulnerability rating. See the sheet "Vulnerability rating scale" for an example of a vulnerability rating scale. For more information see section 7 under step 3 in the Guideline.</t>
  </si>
  <si>
    <t>Year 2070</t>
  </si>
  <si>
    <t>•	This should be informed by your findings in the "Hazard analysis-past" sheet. 
•	List any residual risk that your system is already facing (e.g. ongoing water scarcity due to drought conditions, increased cost of asset maintenance etc.). 
•	Consider if there are any new risks that might emerge as a result of climate change. Section 6 of the Almanac provides HHS-specific risks that may arise under climate change.</t>
  </si>
  <si>
    <t xml:space="preserve">Discuss sensitivity with relevant stakeholders and insert your findings here, e.g. your system might be exposed to a future hazard but it might already be designed to accommodate the expected impacts, therefore it is less sensitive to future changes. </t>
  </si>
  <si>
    <t>Discuss adaptive capacity with relevant stakeholders and insert your findings here, e.g. your system can be exposed to a future hazard but it might be straightforward to accommodate any required changes, therefore indicating higher adaptive capacity.</t>
  </si>
  <si>
    <t>This list will be populated automatically using your input in the first column of the sheet titled "Hazard Analysis-past". You should also consider if new risks can emerge or new systems can be affected. If new risks/systems are likely to emerge, include them here manually.</t>
  </si>
  <si>
    <t>•	In your scan cycle you develped a broad understanding of the climate changes relevant to your HHS. The goal here is to refine that understanding with more regional definition, and consideration of specific time horizons and emission scenarios. 
•	In this sheet, include the hazards that you identified in the Scan cycle as posing a potential risk to your HHS, and indicate how they are likely to change in the future in your area under both a moderate and high emissions scenario. 
•	Conider whether there are likely to be new hazards emerging in the furue, andd include them here.
•	Section 5 of the Almanac provides regional climate change projections.</t>
  </si>
  <si>
    <t>The main goal is to understand whether there are any existing risks to your systems from present-day climate conditions/hazards, and to feed that understanding forward into Step 3.</t>
  </si>
  <si>
    <t>These were  shortlisted in the Scan cycle as high priority or requiring more detailed assessment.</t>
  </si>
  <si>
    <t>Select a scenario from the dropdown list and document the reason(s) for choosing this scenario in the next cell.</t>
  </si>
  <si>
    <t>Select the timeframe of your assessment from the dropdown list and document the reason(s) for choosing this time frame in the next cell.</t>
  </si>
  <si>
    <t>Discuss with your stakeholders the future consequences of this risk and make  notes here. You will use this information later for rating future consequences.</t>
  </si>
  <si>
    <t xml:space="preserve">We have populated this worksheet with six risk evaluation criteria as an example, but you should modify these to suit your needs. It is a good practice to develop these criteria in consultation with stakeholders and/or by adopting organisational objectives or existing risk evaluation criteria. The latter should be kept as close possible to the organisation’s existing corporate risk evaluation criteria, to ensure that terminologies remain consistent and outcomes can be easily incorporated in existing corporate risk registers. </t>
  </si>
  <si>
    <t>You have identified the vulnerability rating in the "Step 3 Risk analysis-1 sheet". Use that to populate the vulnerability rating.</t>
  </si>
  <si>
    <t xml:space="preserve">Using your input on likelihood, consequence and vulnerability, the template will calculate the overall risk rating. See the sheet "Risk rating scale" for more details. Please refer to the Guidelines for more details (Step 3, Section 7). </t>
  </si>
  <si>
    <r>
      <t>Now you need to adopt a scale to estimate the likelihood of the risks that you have identified.</t>
    </r>
    <r>
      <rPr>
        <sz val="11"/>
        <color theme="1"/>
        <rFont val="Calibri (Body)"/>
      </rPr>
      <t xml:space="preserve">  Refer to the Guidelines for more details (Step 3, Section 5).  </t>
    </r>
    <r>
      <rPr>
        <sz val="11"/>
        <color theme="1"/>
        <rFont val="Calibri"/>
        <family val="2"/>
        <scheme val="minor"/>
      </rPr>
      <t xml:space="preserve">
Use the dropdown list to populate the worksheet.</t>
    </r>
  </si>
  <si>
    <t>Discuss adaptation options with stakeholders, for example during your risk workshop.  List the options you have discussed, their tentative  cost and when they are likely to be required. Section 7 of Almanac provides examples of adaptation options for the HHS.</t>
  </si>
  <si>
    <r>
      <t xml:space="preserve">Identified risks 
</t>
    </r>
    <r>
      <rPr>
        <sz val="14"/>
        <color theme="1"/>
        <rFont val="Calibri"/>
        <family val="2"/>
        <scheme val="minor"/>
      </rPr>
      <t>(this will be automatically populated using your previous inputs)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</si>
</sst>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font>
      <sz val="11"/>
      <color theme="1"/>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color theme="0"/>
      <name val="Calibri"/>
      <family val="2"/>
      <scheme val="minor"/>
    </font>
    <font>
      <b/>
      <sz val="11"/>
      <color rgb="FF006100"/>
      <name val="Calibri"/>
      <family val="2"/>
      <scheme val="minor"/>
    </font>
    <font>
      <b/>
      <i/>
      <sz val="14"/>
      <color theme="1"/>
      <name val="Calibri"/>
      <family val="2"/>
      <scheme val="minor"/>
    </font>
    <font>
      <b/>
      <sz val="14"/>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1"/>
      <name val="Calibri"/>
      <family val="2"/>
      <scheme val="minor"/>
    </font>
    <font>
      <sz val="11"/>
      <color theme="4"/>
      <name val="Times New Roman"/>
      <family val="1"/>
    </font>
    <font>
      <sz val="11"/>
      <color theme="4"/>
      <name val="Calibri"/>
      <family val="2"/>
      <scheme val="minor"/>
    </font>
    <font>
      <b/>
      <u/>
      <sz val="11"/>
      <color theme="1"/>
      <name val="Calibri"/>
      <family val="2"/>
      <scheme val="minor"/>
    </font>
    <font>
      <b/>
      <u/>
      <sz val="11"/>
      <name val="Calibri"/>
      <family val="2"/>
      <scheme val="minor"/>
    </font>
    <font>
      <sz val="11"/>
      <color theme="1"/>
      <name val="Calibri"/>
      <family val="2"/>
      <scheme val="minor"/>
    </font>
    <font>
      <b/>
      <sz val="14"/>
      <color theme="0"/>
      <name val="Calibri"/>
      <family val="2"/>
      <scheme val="minor"/>
    </font>
    <font>
      <b/>
      <sz val="12"/>
      <color theme="1"/>
      <name val="Calibri"/>
      <family val="2"/>
      <scheme val="minor"/>
    </font>
    <font>
      <b/>
      <sz val="14"/>
      <color theme="0"/>
      <name val="Calibri"/>
      <family val="2"/>
      <scheme val="minor"/>
    </font>
    <font>
      <b/>
      <sz val="12"/>
      <color theme="0"/>
      <name val="Calibri"/>
      <family val="2"/>
      <scheme val="minor"/>
    </font>
    <font>
      <sz val="8"/>
      <color theme="0"/>
      <name val="Calibri"/>
      <family val="2"/>
      <scheme val="minor"/>
    </font>
    <font>
      <sz val="12"/>
      <color theme="1"/>
      <name val="Calibri"/>
      <family val="2"/>
      <scheme val="minor"/>
    </font>
    <font>
      <b/>
      <sz val="9"/>
      <name val="Times New Roman"/>
      <family val="1"/>
    </font>
    <font>
      <sz val="11"/>
      <name val="Times New Roman"/>
      <family val="1"/>
    </font>
    <font>
      <sz val="10"/>
      <color theme="1"/>
      <name val="Calibri"/>
      <family val="2"/>
      <scheme val="minor"/>
    </font>
    <font>
      <b/>
      <sz val="14"/>
      <name val="Calibri"/>
      <family val="2"/>
      <scheme val="minor"/>
    </font>
    <font>
      <sz val="12"/>
      <color theme="0"/>
      <name val="Times New Roman"/>
      <family val="1"/>
    </font>
    <font>
      <b/>
      <sz val="12"/>
      <name val="Calibri"/>
      <family val="2"/>
      <scheme val="minor"/>
    </font>
    <font>
      <sz val="14"/>
      <name val="Calibri"/>
      <family val="2"/>
      <scheme val="minor"/>
    </font>
    <font>
      <sz val="12"/>
      <color theme="0"/>
      <name val="Calibri"/>
      <family val="2"/>
      <scheme val="minor"/>
    </font>
    <font>
      <sz val="9"/>
      <color rgb="FF000000"/>
      <name val="Tahoma"/>
      <family val="2"/>
    </font>
    <font>
      <sz val="11"/>
      <color rgb="FFFF0000"/>
      <name val="Calibri (Body)"/>
    </font>
    <font>
      <sz val="11"/>
      <color rgb="FFFF0000"/>
      <name val="Calibri"/>
      <family val="2"/>
      <scheme val="minor"/>
    </font>
    <font>
      <sz val="11"/>
      <color theme="1"/>
      <name val="Calibri (Body)"/>
    </font>
    <font>
      <b/>
      <sz val="14"/>
      <color rgb="FF0070C0"/>
      <name val="Calibri"/>
      <family val="2"/>
      <scheme val="minor"/>
    </font>
    <font>
      <b/>
      <sz val="12"/>
      <color theme="0"/>
      <name val="Calibri (Body)"/>
    </font>
    <font>
      <b/>
      <sz val="11"/>
      <color rgb="FF4F81BD"/>
      <name val="Calibri"/>
      <family val="2"/>
      <scheme val="minor"/>
    </font>
    <font>
      <b/>
      <sz val="14"/>
      <name val="Calibri (Body)"/>
    </font>
    <font>
      <b/>
      <sz val="12"/>
      <color theme="0"/>
      <name val="Times New Roman"/>
      <family val="1"/>
    </font>
    <font>
      <sz val="14"/>
      <color theme="1"/>
      <name val="Calibri"/>
      <family val="2"/>
      <scheme val="minor"/>
    </font>
    <font>
      <sz val="11"/>
      <color theme="3"/>
      <name val="Calibri"/>
      <family val="2"/>
      <scheme val="minor"/>
    </font>
    <font>
      <b/>
      <u/>
      <sz val="14"/>
      <color theme="10"/>
      <name val="Calibri"/>
      <family val="2"/>
      <scheme val="minor"/>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5"/>
      </patternFill>
    </fill>
    <fill>
      <patternFill patternType="solid">
        <fgColor rgb="FFCFE3EB"/>
      </patternFill>
    </fill>
    <fill>
      <patternFill patternType="solid">
        <fgColor theme="8" tint="-0.249977111117893"/>
        <bgColor indexed="65"/>
      </patternFill>
    </fill>
    <fill>
      <patternFill patternType="solid">
        <fgColor theme="3" tint="-0.249977111117893"/>
        <bgColor indexed="65"/>
      </patternFill>
    </fill>
    <fill>
      <patternFill patternType="solid">
        <fgColor theme="8"/>
        <bgColor indexed="64"/>
      </patternFill>
    </fill>
    <fill>
      <patternFill patternType="solid">
        <fgColor rgb="FF70AD47"/>
        <bgColor indexed="64"/>
      </patternFill>
    </fill>
    <fill>
      <patternFill patternType="solid">
        <fgColor rgb="FFA8D08D"/>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medium">
        <color theme="3" tint="-0.249977111117893"/>
      </top>
      <bottom style="medium">
        <color theme="3" tint="-0.249977111117893"/>
      </bottom>
      <diagonal/>
    </border>
    <border>
      <left/>
      <right/>
      <top style="medium">
        <color theme="8"/>
      </top>
      <bottom style="medium">
        <color theme="8"/>
      </bottom>
      <diagonal/>
    </border>
    <border>
      <left style="thin">
        <color auto="1"/>
      </left>
      <right style="thin">
        <color auto="1"/>
      </right>
      <top style="medium">
        <color theme="8"/>
      </top>
      <bottom/>
      <diagonal/>
    </border>
    <border>
      <left style="thin">
        <color auto="1"/>
      </left>
      <right style="thin">
        <color auto="1"/>
      </right>
      <top style="medium">
        <color theme="3" tint="-0.249977111117893"/>
      </top>
      <bottom/>
      <diagonal/>
    </border>
    <border>
      <left style="thin">
        <color auto="1"/>
      </left>
      <right style="thin">
        <color auto="1"/>
      </right>
      <top/>
      <bottom style="medium">
        <color theme="3" tint="-0.249977111117893"/>
      </bottom>
      <diagonal/>
    </border>
    <border>
      <left style="thin">
        <color auto="1"/>
      </left>
      <right style="thin">
        <color auto="1"/>
      </right>
      <top/>
      <bottom style="medium">
        <color theme="8"/>
      </bottom>
      <diagonal/>
    </border>
    <border>
      <left/>
      <right style="thin">
        <color auto="1"/>
      </right>
      <top style="medium">
        <color theme="8"/>
      </top>
      <bottom/>
      <diagonal/>
    </border>
    <border>
      <left/>
      <right style="thin">
        <color auto="1"/>
      </right>
      <top/>
      <bottom/>
      <diagonal/>
    </border>
    <border>
      <left/>
      <right style="thin">
        <color auto="1"/>
      </right>
      <top/>
      <bottom style="medium">
        <color theme="8"/>
      </bottom>
      <diagonal/>
    </border>
    <border>
      <left/>
      <right/>
      <top/>
      <bottom style="medium">
        <color theme="8"/>
      </bottom>
      <diagonal/>
    </border>
    <border>
      <left style="thin">
        <color auto="1"/>
      </left>
      <right/>
      <top style="medium">
        <color theme="3" tint="-0.249977111117893"/>
      </top>
      <bottom style="thin">
        <color auto="1"/>
      </bottom>
      <diagonal/>
    </border>
    <border>
      <left/>
      <right/>
      <top style="medium">
        <color theme="3" tint="-0.249977111117893"/>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theme="3" tint="-0.249977111117893"/>
      </top>
      <bottom/>
      <diagonal/>
    </border>
    <border>
      <left style="thin">
        <color auto="1"/>
      </left>
      <right/>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theme="8"/>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theme="8"/>
      </left>
      <right style="medium">
        <color theme="8"/>
      </right>
      <top/>
      <bottom/>
      <diagonal/>
    </border>
    <border>
      <left/>
      <right style="medium">
        <color indexed="64"/>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style="medium">
        <color theme="8"/>
      </left>
      <right/>
      <top/>
      <bottom style="thin">
        <color auto="1"/>
      </bottom>
      <diagonal/>
    </border>
    <border>
      <left/>
      <right style="medium">
        <color theme="8"/>
      </right>
      <top/>
      <bottom style="thin">
        <color auto="1"/>
      </bottom>
      <diagonal/>
    </border>
    <border>
      <left/>
      <right style="thin">
        <color auto="1"/>
      </right>
      <top style="thin">
        <color auto="1"/>
      </top>
      <bottom/>
      <diagonal/>
    </border>
  </borders>
  <cellStyleXfs count="10">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5" fillId="0" borderId="0" applyNumberFormat="0" applyFill="0" applyBorder="0" applyAlignment="0" applyProtection="0"/>
    <xf numFmtId="0" fontId="19" fillId="13" borderId="2" applyAlignment="0" applyProtection="0">
      <alignment horizontal="left" vertical="top" wrapText="1"/>
      <protection locked="0"/>
    </xf>
    <xf numFmtId="0" fontId="20" fillId="14" borderId="0">
      <alignment horizontal="center" vertical="center" wrapText="1"/>
    </xf>
    <xf numFmtId="0" fontId="4" fillId="12" borderId="12">
      <alignment vertical="center" wrapText="1"/>
    </xf>
    <xf numFmtId="0" fontId="20" fillId="15" borderId="13">
      <alignment horizontal="left" vertical="center" wrapText="1"/>
    </xf>
    <xf numFmtId="0" fontId="20" fillId="15" borderId="2" applyBorder="0">
      <alignment horizontal="left" vertical="center" wrapText="1"/>
    </xf>
  </cellStyleXfs>
  <cellXfs count="232">
    <xf numFmtId="0" fontId="0" fillId="0" borderId="0" xfId="0"/>
    <xf numFmtId="0" fontId="4" fillId="0" borderId="0" xfId="0" applyFont="1"/>
    <xf numFmtId="0" fontId="0" fillId="0" borderId="2" xfId="0" applyBorder="1"/>
    <xf numFmtId="0" fontId="0" fillId="0" borderId="2" xfId="0" applyBorder="1" applyAlignment="1">
      <alignment vertical="center" wrapText="1"/>
    </xf>
    <xf numFmtId="0" fontId="0" fillId="0" borderId="2" xfId="0" applyBorder="1" applyAlignment="1">
      <alignment wrapText="1"/>
    </xf>
    <xf numFmtId="0" fontId="4" fillId="0" borderId="2" xfId="0" applyFont="1" applyBorder="1" applyAlignment="1">
      <alignment vertical="center"/>
    </xf>
    <xf numFmtId="0" fontId="4" fillId="0" borderId="2" xfId="0" applyFont="1" applyBorder="1" applyAlignment="1">
      <alignment vertical="center" wrapText="1"/>
    </xf>
    <xf numFmtId="0" fontId="0" fillId="0" borderId="0" xfId="0" applyBorder="1"/>
    <xf numFmtId="0" fontId="0" fillId="0" borderId="0" xfId="0" applyBorder="1" applyAlignment="1">
      <alignment vertical="center"/>
    </xf>
    <xf numFmtId="0" fontId="0" fillId="0" borderId="8" xfId="0" applyBorder="1"/>
    <xf numFmtId="0" fontId="4" fillId="0" borderId="0" xfId="0" applyFont="1" applyBorder="1" applyAlignment="1"/>
    <xf numFmtId="0" fontId="4" fillId="5" borderId="2" xfId="0" applyFont="1" applyFill="1" applyBorder="1"/>
    <xf numFmtId="0" fontId="7" fillId="6" borderId="2" xfId="2" applyFont="1" applyFill="1" applyBorder="1" applyAlignment="1">
      <alignment vertical="center"/>
    </xf>
    <xf numFmtId="0" fontId="8" fillId="2" borderId="2" xfId="1" applyFont="1" applyBorder="1"/>
    <xf numFmtId="0" fontId="4" fillId="0" borderId="0" xfId="0" applyFont="1" applyBorder="1" applyAlignment="1">
      <alignment vertical="center" wrapText="1"/>
    </xf>
    <xf numFmtId="0" fontId="0" fillId="0" borderId="0" xfId="0" applyBorder="1" applyAlignment="1">
      <alignment vertical="center" wrapText="1"/>
    </xf>
    <xf numFmtId="0" fontId="6" fillId="7" borderId="2" xfId="3" applyFont="1" applyFill="1" applyBorder="1" applyAlignment="1">
      <alignment vertical="center"/>
    </xf>
    <xf numFmtId="0" fontId="4" fillId="0" borderId="2" xfId="0" applyFont="1" applyBorder="1"/>
    <xf numFmtId="0" fontId="0" fillId="0" borderId="0" xfId="0" applyProtection="1">
      <protection locked="0"/>
    </xf>
    <xf numFmtId="0" fontId="0" fillId="0" borderId="2" xfId="0" applyBorder="1" applyAlignment="1" applyProtection="1">
      <alignment wrapText="1"/>
      <protection locked="0"/>
    </xf>
    <xf numFmtId="0" fontId="0" fillId="0" borderId="2" xfId="0" applyBorder="1" applyProtection="1">
      <protection locked="0"/>
    </xf>
    <xf numFmtId="0" fontId="4" fillId="0" borderId="2" xfId="0" applyFont="1" applyBorder="1" applyAlignment="1"/>
    <xf numFmtId="0" fontId="0" fillId="0" borderId="0" xfId="0" applyBorder="1" applyAlignment="1" applyProtection="1">
      <protection locked="0"/>
    </xf>
    <xf numFmtId="0" fontId="0" fillId="0" borderId="0" xfId="0" applyBorder="1" applyAlignment="1" applyProtection="1">
      <alignment wrapText="1"/>
      <protection locked="0"/>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Protection="1">
      <protection locked="0"/>
    </xf>
    <xf numFmtId="164" fontId="0" fillId="0" borderId="2" xfId="0" applyNumberFormat="1" applyBorder="1" applyProtection="1">
      <protection locked="0"/>
    </xf>
    <xf numFmtId="0" fontId="4" fillId="0" borderId="0" xfId="0" applyFont="1" applyFill="1" applyBorder="1"/>
    <xf numFmtId="0" fontId="0" fillId="0" borderId="0" xfId="0" applyBorder="1" applyAlignment="1"/>
    <xf numFmtId="0" fontId="0" fillId="0" borderId="0" xfId="0" applyBorder="1" applyAlignment="1">
      <alignment horizontal="center"/>
    </xf>
    <xf numFmtId="0" fontId="0" fillId="0" borderId="0" xfId="0" applyFill="1" applyBorder="1" applyProtection="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0" fontId="4" fillId="8" borderId="2" xfId="0" applyFont="1" applyFill="1" applyBorder="1" applyAlignment="1" applyProtection="1">
      <alignment horizontal="left" vertical="center"/>
      <protection locked="0"/>
    </xf>
    <xf numFmtId="0" fontId="4" fillId="9" borderId="2" xfId="0" applyFont="1" applyFill="1" applyBorder="1" applyAlignment="1" applyProtection="1">
      <alignment vertical="top" wrapText="1"/>
      <protection locked="0"/>
    </xf>
    <xf numFmtId="0" fontId="4" fillId="9" borderId="2" xfId="0" applyFont="1" applyFill="1" applyBorder="1" applyAlignment="1" applyProtection="1">
      <protection locked="0"/>
    </xf>
    <xf numFmtId="0" fontId="4" fillId="9" borderId="2" xfId="0" applyFont="1" applyFill="1" applyBorder="1" applyAlignment="1" applyProtection="1">
      <alignment horizontal="center" wrapText="1"/>
      <protection locked="0"/>
    </xf>
    <xf numFmtId="0" fontId="4" fillId="9" borderId="2" xfId="0" applyFont="1" applyFill="1" applyBorder="1" applyAlignment="1" applyProtection="1">
      <alignment wrapText="1"/>
      <protection locked="0"/>
    </xf>
    <xf numFmtId="0" fontId="4" fillId="0" borderId="2" xfId="0" applyFont="1" applyBorder="1" applyAlignment="1" applyProtection="1">
      <alignment horizontal="center"/>
    </xf>
    <xf numFmtId="164" fontId="10" fillId="8" borderId="2" xfId="0" applyNumberFormat="1" applyFont="1" applyFill="1" applyBorder="1" applyAlignment="1" applyProtection="1">
      <alignment horizontal="center" vertical="center"/>
    </xf>
    <xf numFmtId="0" fontId="0" fillId="0" borderId="6" xfId="0" applyBorder="1" applyAlignment="1" applyProtection="1">
      <alignment wrapText="1"/>
      <protection locked="0"/>
    </xf>
    <xf numFmtId="0" fontId="4" fillId="10" borderId="2" xfId="0" applyFont="1" applyFill="1" applyBorder="1" applyAlignment="1" applyProtection="1">
      <alignment horizontal="center" vertical="top"/>
      <protection locked="0"/>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xf>
    <xf numFmtId="0" fontId="4" fillId="9" borderId="6" xfId="0" applyFont="1" applyFill="1" applyBorder="1" applyAlignment="1" applyProtection="1">
      <alignment vertical="center" wrapText="1"/>
      <protection locked="0"/>
    </xf>
    <xf numFmtId="0" fontId="4" fillId="9" borderId="11" xfId="0" applyFont="1" applyFill="1" applyBorder="1" applyAlignment="1" applyProtection="1">
      <alignment vertical="center" wrapText="1"/>
      <protection locked="0"/>
    </xf>
    <xf numFmtId="0" fontId="4" fillId="9" borderId="7" xfId="0" applyFont="1" applyFill="1" applyBorder="1" applyAlignment="1" applyProtection="1">
      <alignment vertical="center" wrapText="1"/>
      <protection locked="0"/>
    </xf>
    <xf numFmtId="0" fontId="0" fillId="0" borderId="2" xfId="0" applyBorder="1" applyAlignment="1" applyProtection="1">
      <alignment wrapText="1"/>
      <protection locked="0"/>
    </xf>
    <xf numFmtId="0" fontId="0" fillId="0" borderId="2" xfId="0" applyBorder="1" applyAlignment="1" applyProtection="1">
      <alignment wrapText="1"/>
      <protection locked="0"/>
    </xf>
    <xf numFmtId="0" fontId="12" fillId="0" borderId="2" xfId="0" applyFont="1" applyBorder="1" applyAlignment="1">
      <alignment vertical="center" wrapText="1"/>
    </xf>
    <xf numFmtId="0" fontId="14" fillId="0" borderId="2" xfId="0" applyFont="1" applyBorder="1" applyAlignment="1">
      <alignment vertical="center"/>
    </xf>
    <xf numFmtId="0" fontId="0" fillId="0" borderId="2" xfId="0" applyFont="1" applyBorder="1" applyAlignment="1">
      <alignment vertical="center"/>
    </xf>
    <xf numFmtId="0" fontId="14" fillId="2" borderId="2" xfId="1" applyFont="1" applyBorder="1"/>
    <xf numFmtId="0" fontId="0" fillId="5" borderId="2" xfId="0" applyFont="1" applyFill="1" applyBorder="1"/>
    <xf numFmtId="0" fontId="14" fillId="5" borderId="2" xfId="0" applyFont="1" applyFill="1" applyBorder="1"/>
    <xf numFmtId="0" fontId="14" fillId="7" borderId="2" xfId="3" applyFont="1" applyFill="1" applyBorder="1" applyAlignment="1">
      <alignment vertical="center"/>
    </xf>
    <xf numFmtId="0" fontId="11" fillId="6" borderId="2" xfId="2" applyFont="1" applyFill="1" applyBorder="1" applyAlignment="1">
      <alignment vertical="center"/>
    </xf>
    <xf numFmtId="0" fontId="17" fillId="0" borderId="0" xfId="0" applyFont="1" applyFill="1" applyBorder="1"/>
    <xf numFmtId="0" fontId="18" fillId="0" borderId="0" xfId="4" applyFont="1" applyAlignment="1">
      <alignment vertical="center"/>
    </xf>
    <xf numFmtId="0" fontId="15" fillId="0" borderId="2"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0" fillId="0" borderId="2" xfId="0" applyBorder="1" applyAlignment="1" applyProtection="1">
      <alignment horizontal="center" vertical="center"/>
    </xf>
    <xf numFmtId="0" fontId="16"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wrapText="1"/>
      <protection locked="0"/>
    </xf>
    <xf numFmtId="0" fontId="4" fillId="0" borderId="2" xfId="0" applyFont="1" applyBorder="1" applyAlignment="1">
      <alignment horizontal="center"/>
    </xf>
    <xf numFmtId="0" fontId="5" fillId="0" borderId="0" xfId="4"/>
    <xf numFmtId="0" fontId="20" fillId="14" borderId="0" xfId="6">
      <alignment horizontal="center" vertical="center" wrapText="1"/>
    </xf>
    <xf numFmtId="0" fontId="23" fillId="14" borderId="0" xfId="6" applyFont="1" applyBorder="1" applyAlignment="1" applyProtection="1">
      <alignment vertical="center" wrapText="1"/>
      <protection locked="0"/>
    </xf>
    <xf numFmtId="0" fontId="10" fillId="12" borderId="23" xfId="7" applyFont="1" applyBorder="1" applyAlignment="1">
      <alignment horizontal="center" vertical="center" wrapText="1"/>
    </xf>
    <xf numFmtId="0" fontId="20" fillId="14" borderId="2" xfId="6" applyBorder="1">
      <alignment horizontal="center" vertical="center" wrapText="1"/>
    </xf>
    <xf numFmtId="0" fontId="6" fillId="0" borderId="2" xfId="0" applyFont="1" applyBorder="1" applyAlignment="1" applyProtection="1">
      <alignment vertical="top" wrapText="1"/>
      <protection locked="0"/>
    </xf>
    <xf numFmtId="0" fontId="4" fillId="0" borderId="2" xfId="0" applyFont="1" applyFill="1" applyBorder="1" applyAlignment="1" applyProtection="1">
      <alignment horizontal="center" vertical="center" wrapText="1"/>
    </xf>
    <xf numFmtId="0" fontId="26" fillId="0" borderId="24" xfId="0" applyFont="1" applyBorder="1" applyAlignment="1">
      <alignment horizontal="justify" vertical="center" wrapText="1"/>
    </xf>
    <xf numFmtId="0" fontId="26" fillId="0" borderId="25" xfId="0" applyFont="1" applyBorder="1" applyAlignment="1">
      <alignment horizontal="justify" vertical="center" wrapText="1"/>
    </xf>
    <xf numFmtId="0" fontId="26" fillId="17" borderId="26" xfId="0" applyFont="1" applyFill="1" applyBorder="1" applyAlignment="1">
      <alignment horizontal="justify" vertical="center" wrapText="1"/>
    </xf>
    <xf numFmtId="0" fontId="26" fillId="18" borderId="26" xfId="0" applyFont="1" applyFill="1" applyBorder="1" applyAlignment="1">
      <alignment horizontal="justify" vertical="center" wrapText="1"/>
    </xf>
    <xf numFmtId="0" fontId="26" fillId="5" borderId="26" xfId="0" applyFont="1" applyFill="1" applyBorder="1" applyAlignment="1">
      <alignment horizontal="justify" vertical="center" wrapText="1"/>
    </xf>
    <xf numFmtId="0" fontId="26" fillId="7" borderId="26" xfId="0" applyFont="1" applyFill="1" applyBorder="1" applyAlignment="1">
      <alignment horizontal="justify" vertical="center" wrapText="1"/>
    </xf>
    <xf numFmtId="0" fontId="26" fillId="6" borderId="26" xfId="0" applyFont="1" applyFill="1" applyBorder="1" applyAlignment="1">
      <alignment horizontal="justify" vertical="center" wrapText="1"/>
    </xf>
    <xf numFmtId="1" fontId="26" fillId="0" borderId="24" xfId="0" applyNumberFormat="1" applyFont="1" applyBorder="1" applyAlignment="1">
      <alignment horizontal="justify" vertical="center" wrapText="1"/>
    </xf>
    <xf numFmtId="1" fontId="26" fillId="0" borderId="26" xfId="0" applyNumberFormat="1" applyFont="1" applyBorder="1" applyAlignment="1">
      <alignment horizontal="justify" vertical="center" wrapText="1"/>
    </xf>
    <xf numFmtId="0" fontId="23" fillId="15" borderId="13" xfId="8" applyFont="1" applyAlignment="1" applyProtection="1">
      <alignment horizontal="center" vertical="center" wrapText="1"/>
      <protection locked="0"/>
    </xf>
    <xf numFmtId="0" fontId="25" fillId="0" borderId="0" xfId="0" applyFont="1" applyProtection="1">
      <protection locked="0"/>
    </xf>
    <xf numFmtId="0" fontId="27" fillId="0" borderId="2" xfId="0" applyFont="1" applyBorder="1" applyAlignment="1" applyProtection="1">
      <alignment vertical="center" wrapText="1"/>
    </xf>
    <xf numFmtId="0" fontId="0" fillId="0" borderId="28" xfId="0" applyBorder="1"/>
    <xf numFmtId="0" fontId="0" fillId="0" borderId="26" xfId="0" applyBorder="1"/>
    <xf numFmtId="0" fontId="4" fillId="16" borderId="27" xfId="0" applyFont="1" applyFill="1" applyBorder="1"/>
    <xf numFmtId="0" fontId="0" fillId="0" borderId="0" xfId="0" applyAlignment="1">
      <alignment wrapText="1"/>
    </xf>
    <xf numFmtId="0" fontId="22" fillId="16" borderId="2" xfId="8" applyFont="1" applyFill="1" applyBorder="1">
      <alignment horizontal="left" vertical="center" wrapText="1"/>
    </xf>
    <xf numFmtId="0" fontId="20" fillId="16" borderId="2" xfId="8" applyFill="1" applyBorder="1">
      <alignment horizontal="left" vertical="center" wrapText="1"/>
    </xf>
    <xf numFmtId="0" fontId="28" fillId="0" borderId="2" xfId="0" applyFont="1" applyBorder="1" applyAlignment="1">
      <alignment vertical="center" wrapText="1"/>
    </xf>
    <xf numFmtId="0" fontId="21" fillId="12" borderId="11" xfId="7" applyFont="1" applyBorder="1" applyAlignment="1">
      <alignment horizontal="center" vertical="center" wrapText="1"/>
    </xf>
    <xf numFmtId="0" fontId="23" fillId="14" borderId="4" xfId="6" applyFont="1" applyBorder="1" applyAlignment="1" applyProtection="1">
      <alignment horizontal="center" vertical="center" wrapText="1"/>
      <protection locked="0"/>
    </xf>
    <xf numFmtId="0" fontId="4" fillId="0" borderId="0" xfId="0" applyFont="1" applyFill="1" applyBorder="1" applyProtection="1">
      <protection locked="0"/>
    </xf>
    <xf numFmtId="0" fontId="12" fillId="0" borderId="0" xfId="0" applyFont="1" applyFill="1" applyBorder="1" applyAlignment="1" applyProtection="1">
      <alignment horizontal="justify" vertical="center" wrapText="1"/>
      <protection locked="0"/>
    </xf>
    <xf numFmtId="0" fontId="13" fillId="0" borderId="0" xfId="0" applyFont="1" applyFill="1" applyBorder="1" applyAlignment="1" applyProtection="1">
      <alignment horizontal="center" vertical="center" wrapText="1"/>
      <protection locked="0"/>
    </xf>
    <xf numFmtId="0" fontId="0" fillId="19" borderId="0" xfId="0" applyFill="1"/>
    <xf numFmtId="0" fontId="0" fillId="0" borderId="34" xfId="0" applyBorder="1"/>
    <xf numFmtId="0" fontId="0" fillId="0" borderId="35" xfId="0" applyBorder="1"/>
    <xf numFmtId="0" fontId="0" fillId="0" borderId="36" xfId="0" applyBorder="1"/>
    <xf numFmtId="0" fontId="0" fillId="0" borderId="37" xfId="0" applyBorder="1"/>
    <xf numFmtId="0" fontId="0" fillId="19" borderId="32" xfId="0" applyFill="1" applyBorder="1"/>
    <xf numFmtId="0" fontId="0" fillId="19" borderId="33" xfId="0" applyFill="1" applyBorder="1"/>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40" xfId="0" applyFont="1" applyFill="1" applyBorder="1" applyAlignment="1" applyProtection="1">
      <alignment vertical="center" wrapText="1"/>
      <protection locked="0"/>
    </xf>
    <xf numFmtId="0" fontId="4" fillId="12" borderId="40" xfId="7" applyBorder="1" applyAlignment="1">
      <alignment vertical="center" wrapText="1"/>
    </xf>
    <xf numFmtId="0" fontId="7" fillId="20" borderId="42" xfId="7" applyFont="1" applyFill="1" applyBorder="1">
      <alignment vertical="center" wrapText="1"/>
    </xf>
    <xf numFmtId="0" fontId="7" fillId="20" borderId="44" xfId="7" applyFont="1" applyFill="1" applyBorder="1">
      <alignment vertical="center" wrapText="1"/>
    </xf>
    <xf numFmtId="0" fontId="7" fillId="20" borderId="39" xfId="7" applyFont="1" applyFill="1" applyBorder="1" applyAlignment="1">
      <alignment vertical="center" wrapText="1"/>
    </xf>
    <xf numFmtId="0" fontId="7" fillId="20" borderId="16" xfId="7" applyFont="1" applyFill="1" applyBorder="1" applyAlignment="1">
      <alignment vertical="center" wrapText="1"/>
    </xf>
    <xf numFmtId="0" fontId="7" fillId="16" borderId="13" xfId="8" applyFont="1" applyFill="1" applyAlignment="1">
      <alignment horizontal="right" vertical="center" wrapText="1"/>
    </xf>
    <xf numFmtId="0" fontId="4" fillId="10" borderId="7" xfId="0" applyFont="1" applyFill="1" applyBorder="1" applyAlignment="1">
      <alignment horizontal="left" wrapText="1"/>
    </xf>
    <xf numFmtId="0" fontId="4" fillId="10" borderId="7" xfId="0" applyFont="1" applyFill="1" applyBorder="1" applyAlignment="1">
      <alignment horizontal="left"/>
    </xf>
    <xf numFmtId="0" fontId="29" fillId="19" borderId="47" xfId="9" applyFont="1" applyFill="1" applyBorder="1" applyAlignment="1">
      <alignment vertical="center" wrapText="1"/>
    </xf>
    <xf numFmtId="0" fontId="23" fillId="16" borderId="13" xfId="8" applyFont="1" applyFill="1" applyAlignment="1">
      <alignment horizontal="left" vertical="center" wrapText="1"/>
    </xf>
    <xf numFmtId="0" fontId="4" fillId="11" borderId="2" xfId="0" applyFont="1" applyFill="1" applyBorder="1" applyAlignment="1" applyProtection="1">
      <alignment horizontal="left" vertical="center" wrapText="1"/>
      <protection locked="0"/>
    </xf>
    <xf numFmtId="0" fontId="23" fillId="14" borderId="0" xfId="6" applyFont="1">
      <alignment horizontal="center" vertical="center" wrapText="1"/>
    </xf>
    <xf numFmtId="0" fontId="31" fillId="10" borderId="14" xfId="8" applyFont="1" applyFill="1" applyBorder="1" applyAlignment="1">
      <alignment vertical="center" wrapText="1"/>
    </xf>
    <xf numFmtId="0" fontId="29" fillId="0" borderId="2" xfId="9" applyFont="1" applyFill="1" applyBorder="1" applyAlignment="1">
      <alignment horizontal="center" vertical="center" wrapText="1"/>
    </xf>
    <xf numFmtId="0" fontId="29" fillId="8" borderId="2" xfId="9" applyFont="1" applyFill="1" applyBorder="1" applyAlignment="1">
      <alignment horizontal="center" vertical="center" wrapText="1"/>
    </xf>
    <xf numFmtId="0" fontId="20" fillId="19" borderId="0" xfId="6" applyFont="1" applyFill="1" applyBorder="1" applyAlignment="1" applyProtection="1">
      <alignment vertical="center" wrapText="1"/>
      <protection locked="0"/>
    </xf>
    <xf numFmtId="0" fontId="22" fillId="19" borderId="0" xfId="6" applyFont="1" applyFill="1" applyBorder="1" applyAlignment="1" applyProtection="1">
      <alignment vertical="center" wrapText="1"/>
      <protection locked="0"/>
    </xf>
    <xf numFmtId="0" fontId="22" fillId="16" borderId="2" xfId="8" applyFont="1" applyFill="1" applyBorder="1" applyAlignment="1" applyProtection="1">
      <alignment vertical="center" wrapText="1"/>
      <protection locked="0"/>
    </xf>
    <xf numFmtId="0" fontId="0" fillId="6" borderId="2" xfId="0" applyFill="1" applyBorder="1" applyAlignment="1">
      <alignment wrapText="1"/>
    </xf>
    <xf numFmtId="0" fontId="0" fillId="21" borderId="2" xfId="0" applyFill="1" applyBorder="1" applyAlignment="1">
      <alignment wrapText="1"/>
    </xf>
    <xf numFmtId="0" fontId="0" fillId="22" borderId="2" xfId="0" applyFill="1" applyBorder="1" applyAlignment="1">
      <alignment wrapText="1"/>
    </xf>
    <xf numFmtId="0" fontId="0" fillId="23" borderId="2" xfId="0" applyFill="1" applyBorder="1" applyAlignment="1">
      <alignment wrapText="1"/>
    </xf>
    <xf numFmtId="0" fontId="0" fillId="24" borderId="2" xfId="0" applyFill="1" applyBorder="1" applyAlignment="1">
      <alignment wrapText="1"/>
    </xf>
    <xf numFmtId="0" fontId="20" fillId="16" borderId="2" xfId="8" applyFont="1" applyFill="1" applyBorder="1" applyAlignment="1" applyProtection="1">
      <alignment vertical="center" wrapText="1"/>
      <protection locked="0"/>
    </xf>
    <xf numFmtId="0" fontId="36" fillId="0" borderId="0" xfId="0" applyFont="1"/>
    <xf numFmtId="0" fontId="35" fillId="0" borderId="0" xfId="0" applyFont="1"/>
    <xf numFmtId="0" fontId="22" fillId="14" borderId="0" xfId="6" applyFont="1" applyBorder="1" applyAlignment="1" applyProtection="1">
      <alignment horizontal="center" vertical="center" wrapText="1"/>
      <protection locked="0"/>
    </xf>
    <xf numFmtId="0" fontId="36" fillId="0" borderId="0" xfId="0" applyFont="1" applyAlignment="1">
      <alignment wrapText="1"/>
    </xf>
    <xf numFmtId="0" fontId="36" fillId="0" borderId="0" xfId="0" applyFont="1" applyAlignment="1"/>
    <xf numFmtId="0" fontId="0" fillId="0" borderId="2" xfId="0" applyFill="1" applyBorder="1" applyAlignment="1">
      <alignment wrapText="1"/>
    </xf>
    <xf numFmtId="0" fontId="31" fillId="10" borderId="2" xfId="8" applyFont="1" applyFill="1" applyBorder="1" applyAlignment="1">
      <alignment vertical="center" wrapText="1"/>
    </xf>
    <xf numFmtId="0" fontId="38" fillId="0" borderId="2" xfId="0" applyFont="1" applyBorder="1" applyAlignment="1" applyProtection="1">
      <alignment horizontal="left" vertical="center" wrapText="1"/>
      <protection locked="0"/>
    </xf>
    <xf numFmtId="0" fontId="38" fillId="0" borderId="2" xfId="0" applyFont="1" applyBorder="1" applyAlignment="1">
      <alignment horizontal="left" vertical="center" wrapText="1"/>
    </xf>
    <xf numFmtId="0" fontId="40" fillId="0" borderId="2" xfId="0" applyFont="1" applyBorder="1" applyAlignment="1" applyProtection="1">
      <alignment vertical="center" wrapText="1"/>
      <protection locked="0"/>
    </xf>
    <xf numFmtId="0" fontId="40" fillId="0" borderId="5" xfId="0" applyFont="1" applyBorder="1" applyAlignment="1" applyProtection="1">
      <alignment vertical="center" wrapText="1"/>
      <protection locked="0"/>
    </xf>
    <xf numFmtId="0" fontId="40" fillId="0" borderId="5" xfId="0" applyFont="1" applyBorder="1" applyAlignment="1">
      <alignment horizontal="center" vertical="center"/>
    </xf>
    <xf numFmtId="0" fontId="0" fillId="0" borderId="2" xfId="0" applyFont="1" applyBorder="1" applyAlignment="1">
      <alignment wrapText="1"/>
    </xf>
    <xf numFmtId="0" fontId="21" fillId="10" borderId="14" xfId="8" applyFont="1" applyFill="1" applyBorder="1" applyAlignment="1">
      <alignment vertical="center" wrapText="1"/>
    </xf>
    <xf numFmtId="0" fontId="0" fillId="0" borderId="2" xfId="0" applyFont="1" applyFill="1" applyBorder="1" applyAlignment="1">
      <alignment wrapText="1"/>
    </xf>
    <xf numFmtId="0" fontId="6" fillId="25" borderId="0" xfId="0" applyFont="1" applyFill="1" applyProtection="1">
      <protection locked="0"/>
    </xf>
    <xf numFmtId="0" fontId="4" fillId="10" borderId="0" xfId="0" applyFont="1" applyFill="1" applyBorder="1" applyAlignment="1" applyProtection="1">
      <alignment horizontal="center"/>
      <protection locked="0"/>
    </xf>
    <xf numFmtId="0" fontId="14" fillId="0" borderId="2" xfId="0" applyFont="1" applyBorder="1" applyAlignment="1" applyProtection="1">
      <alignment vertical="center" wrapText="1"/>
    </xf>
    <xf numFmtId="0" fontId="43" fillId="0" borderId="0" xfId="0" applyFont="1"/>
    <xf numFmtId="0" fontId="44" fillId="0" borderId="2" xfId="0" applyFont="1" applyBorder="1"/>
    <xf numFmtId="0" fontId="45" fillId="0" borderId="2" xfId="4" applyFont="1" applyFill="1" applyBorder="1" applyAlignment="1">
      <alignment horizontal="center" vertical="center" wrapText="1"/>
    </xf>
    <xf numFmtId="0" fontId="20" fillId="14" borderId="0" xfId="6" applyFont="1">
      <alignment horizontal="center" vertical="center" wrapText="1"/>
    </xf>
    <xf numFmtId="0" fontId="45" fillId="0" borderId="6" xfId="4" applyFont="1" applyFill="1" applyBorder="1" applyAlignment="1">
      <alignment horizontal="center" vertical="center" wrapText="1"/>
    </xf>
    <xf numFmtId="0" fontId="4" fillId="10" borderId="2" xfId="0" applyFont="1" applyFill="1" applyBorder="1" applyAlignment="1" applyProtection="1">
      <alignment horizontal="center" vertical="top" wrapText="1"/>
      <protection locked="0"/>
    </xf>
    <xf numFmtId="0" fontId="0" fillId="0" borderId="2" xfId="0" applyFont="1" applyBorder="1" applyAlignment="1">
      <alignment vertical="center" wrapText="1"/>
    </xf>
    <xf numFmtId="0" fontId="0" fillId="25" borderId="0" xfId="0" applyFont="1" applyFill="1" applyProtection="1">
      <protection locked="0"/>
    </xf>
    <xf numFmtId="0" fontId="0" fillId="0" borderId="0" xfId="0" applyFont="1" applyProtection="1">
      <protection locked="0"/>
    </xf>
    <xf numFmtId="0" fontId="0" fillId="0" borderId="0" xfId="0" applyFont="1" applyAlignment="1" applyProtection="1">
      <alignment wrapText="1"/>
      <protection locked="0"/>
    </xf>
    <xf numFmtId="0" fontId="16" fillId="0" borderId="2" xfId="0" applyFont="1" applyBorder="1" applyAlignment="1" applyProtection="1">
      <alignment vertical="center" wrapText="1"/>
    </xf>
    <xf numFmtId="0" fontId="0" fillId="0" borderId="2" xfId="0" applyFont="1" applyBorder="1" applyAlignment="1" applyProtection="1">
      <alignment wrapText="1"/>
      <protection locked="0"/>
    </xf>
    <xf numFmtId="0" fontId="0" fillId="0" borderId="2" xfId="0" applyFont="1" applyBorder="1" applyProtection="1">
      <protection locked="0"/>
    </xf>
    <xf numFmtId="0" fontId="45" fillId="0" borderId="53" xfId="4" applyFont="1" applyFill="1" applyBorder="1" applyAlignment="1">
      <alignment horizontal="center" vertical="center" wrapText="1"/>
    </xf>
    <xf numFmtId="0" fontId="45" fillId="0" borderId="19" xfId="4" applyFont="1" applyFill="1" applyBorder="1" applyAlignment="1">
      <alignment horizontal="center" vertical="center" wrapText="1"/>
    </xf>
    <xf numFmtId="0" fontId="10" fillId="11" borderId="4" xfId="0" applyFont="1" applyFill="1" applyBorder="1" applyAlignment="1">
      <alignment horizontal="left" vertical="center" wrapText="1"/>
    </xf>
    <xf numFmtId="0" fontId="10" fillId="11" borderId="5" xfId="0" applyFont="1" applyFill="1" applyBorder="1" applyAlignment="1">
      <alignment horizontal="left" vertical="center" wrapText="1"/>
    </xf>
    <xf numFmtId="0" fontId="31" fillId="10" borderId="14" xfId="8" applyFont="1" applyFill="1" applyBorder="1" applyAlignment="1">
      <alignment horizontal="left" vertical="center" wrapText="1"/>
    </xf>
    <xf numFmtId="0" fontId="31" fillId="10" borderId="11" xfId="8" applyFont="1" applyFill="1" applyBorder="1" applyAlignment="1">
      <alignment horizontal="left" vertical="center" wrapText="1"/>
    </xf>
    <xf numFmtId="0" fontId="31" fillId="10" borderId="17" xfId="8" applyFont="1" applyFill="1" applyBorder="1" applyAlignment="1">
      <alignment horizontal="left" vertical="center" wrapText="1"/>
    </xf>
    <xf numFmtId="0" fontId="45" fillId="0" borderId="2" xfId="4" applyFont="1" applyFill="1" applyBorder="1" applyAlignment="1">
      <alignment horizontal="center" vertical="center" wrapText="1"/>
    </xf>
    <xf numFmtId="0" fontId="45" fillId="0" borderId="6" xfId="4" applyFont="1" applyFill="1" applyBorder="1" applyAlignment="1">
      <alignment horizontal="center" vertical="center" wrapText="1"/>
    </xf>
    <xf numFmtId="0" fontId="45" fillId="0" borderId="11" xfId="4" applyFont="1" applyFill="1" applyBorder="1" applyAlignment="1">
      <alignment horizontal="center" vertical="center" wrapText="1"/>
    </xf>
    <xf numFmtId="0" fontId="45" fillId="0" borderId="7" xfId="4"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7" fillId="20" borderId="49" xfId="7" applyFont="1" applyFill="1" applyBorder="1" applyAlignment="1">
      <alignment horizontal="center" vertical="center" wrapText="1"/>
    </xf>
    <xf numFmtId="0" fontId="7" fillId="20" borderId="19" xfId="7" applyFont="1" applyFill="1" applyBorder="1" applyAlignment="1">
      <alignment horizontal="center" vertical="center" wrapText="1"/>
    </xf>
    <xf numFmtId="0" fontId="7" fillId="20" borderId="50" xfId="7"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12" borderId="2" xfId="7" applyBorder="1" applyAlignment="1">
      <alignment horizontal="center" vertical="center" wrapText="1"/>
    </xf>
    <xf numFmtId="0" fontId="0" fillId="0" borderId="43" xfId="0" applyBorder="1" applyAlignment="1">
      <alignment horizontal="center" vertical="center" wrapText="1"/>
    </xf>
    <xf numFmtId="0" fontId="0" fillId="0" borderId="33" xfId="0" applyBorder="1" applyAlignment="1">
      <alignment horizontal="center" vertical="center" wrapText="1"/>
    </xf>
    <xf numFmtId="0" fontId="0" fillId="0" borderId="45" xfId="0" applyBorder="1" applyAlignment="1">
      <alignment horizontal="center" vertical="center" wrapText="1"/>
    </xf>
    <xf numFmtId="0" fontId="0" fillId="0" borderId="37" xfId="0" applyBorder="1" applyAlignment="1">
      <alignment horizontal="center" vertical="center" wrapText="1"/>
    </xf>
    <xf numFmtId="0" fontId="7" fillId="20" borderId="46" xfId="7" applyFont="1" applyFill="1" applyBorder="1" applyAlignment="1">
      <alignment horizontal="left" vertical="center" wrapText="1"/>
    </xf>
    <xf numFmtId="0" fontId="7" fillId="20" borderId="48" xfId="7" applyFont="1" applyFill="1" applyBorder="1" applyAlignment="1">
      <alignment horizontal="left" vertical="center" wrapText="1"/>
    </xf>
    <xf numFmtId="0" fontId="21" fillId="25" borderId="21" xfId="0" applyFont="1" applyFill="1" applyBorder="1" applyAlignment="1">
      <alignment horizontal="center" vertical="center"/>
    </xf>
    <xf numFmtId="0" fontId="29" fillId="19" borderId="38" xfId="9" applyFont="1" applyFill="1" applyBorder="1" applyAlignment="1">
      <alignment horizontal="center" vertical="center" wrapText="1"/>
    </xf>
    <xf numFmtId="0" fontId="29" fillId="19" borderId="0" xfId="9" applyFont="1" applyFill="1" applyBorder="1" applyAlignment="1">
      <alignment horizontal="center" vertical="center" wrapText="1"/>
    </xf>
    <xf numFmtId="0" fontId="29" fillId="19" borderId="21" xfId="9" applyFont="1" applyFill="1" applyBorder="1" applyAlignment="1">
      <alignment horizontal="center" vertical="center" wrapText="1"/>
    </xf>
    <xf numFmtId="0" fontId="29" fillId="8" borderId="2" xfId="9" applyFont="1" applyFill="1" applyBorder="1" applyAlignment="1">
      <alignment horizontal="center" vertical="center" wrapText="1"/>
    </xf>
    <xf numFmtId="0" fontId="29" fillId="8" borderId="3" xfId="9" applyFont="1" applyFill="1" applyBorder="1" applyAlignment="1">
      <alignment horizontal="center" vertical="center" wrapText="1"/>
    </xf>
    <xf numFmtId="0" fontId="29" fillId="8" borderId="5" xfId="9" applyFont="1" applyFill="1" applyBorder="1" applyAlignment="1">
      <alignment horizontal="center" vertical="center" wrapText="1"/>
    </xf>
    <xf numFmtId="0" fontId="29" fillId="19" borderId="51" xfId="9" applyFont="1" applyFill="1" applyBorder="1" applyAlignment="1">
      <alignment horizontal="center" vertical="center" wrapText="1"/>
    </xf>
    <xf numFmtId="0" fontId="29" fillId="19" borderId="10" xfId="9" applyFont="1" applyFill="1" applyBorder="1" applyAlignment="1">
      <alignment horizontal="center" vertical="center" wrapText="1"/>
    </xf>
    <xf numFmtId="0" fontId="29" fillId="19" borderId="52" xfId="9" applyFont="1" applyFill="1" applyBorder="1" applyAlignment="1">
      <alignment horizontal="center" vertical="center" wrapText="1"/>
    </xf>
    <xf numFmtId="0" fontId="20" fillId="14" borderId="0" xfId="6" applyFont="1" applyBorder="1" applyAlignment="1" applyProtection="1">
      <alignment horizontal="center" vertical="center" wrapText="1"/>
      <protection locked="0"/>
    </xf>
    <xf numFmtId="0" fontId="22" fillId="14" borderId="0" xfId="6" applyFont="1" applyBorder="1" applyAlignment="1" applyProtection="1">
      <alignment horizontal="center" vertical="center" wrapText="1"/>
      <protection locked="0"/>
    </xf>
    <xf numFmtId="0" fontId="4" fillId="10" borderId="2" xfId="0" applyFont="1" applyFill="1" applyBorder="1" applyAlignment="1" applyProtection="1">
      <alignment horizontal="center" vertical="top" wrapText="1"/>
      <protection locked="0"/>
    </xf>
    <xf numFmtId="0" fontId="4" fillId="10" borderId="9" xfId="0" applyFont="1" applyFill="1" applyBorder="1" applyAlignment="1" applyProtection="1">
      <alignment horizontal="center"/>
      <protection locked="0"/>
    </xf>
    <xf numFmtId="0" fontId="4" fillId="10" borderId="10" xfId="0" applyFont="1" applyFill="1" applyBorder="1" applyAlignment="1" applyProtection="1">
      <alignment horizontal="center"/>
      <protection locked="0"/>
    </xf>
    <xf numFmtId="0" fontId="20" fillId="16" borderId="18" xfId="8" applyFont="1" applyFill="1" applyBorder="1" applyAlignment="1" applyProtection="1">
      <alignment horizontal="center" vertical="center" wrapText="1"/>
      <protection locked="0"/>
    </xf>
    <xf numFmtId="0" fontId="20" fillId="16" borderId="19" xfId="8" applyFont="1" applyFill="1" applyBorder="1" applyAlignment="1" applyProtection="1">
      <alignment horizontal="center" vertical="center" wrapText="1"/>
      <protection locked="0"/>
    </xf>
    <xf numFmtId="0" fontId="20" fillId="16" borderId="20" xfId="8" applyFont="1" applyFill="1" applyBorder="1" applyAlignment="1" applyProtection="1">
      <alignment horizontal="center" vertical="center" wrapText="1"/>
      <protection locked="0"/>
    </xf>
    <xf numFmtId="0" fontId="21" fillId="12" borderId="15" xfId="7" applyFont="1" applyBorder="1" applyAlignment="1">
      <alignment horizontal="center" vertical="center" wrapText="1"/>
    </xf>
    <xf numFmtId="0" fontId="21" fillId="12" borderId="16" xfId="7" applyFont="1" applyBorder="1" applyAlignment="1">
      <alignment horizontal="center" vertical="center" wrapText="1"/>
    </xf>
    <xf numFmtId="0" fontId="20" fillId="16" borderId="18" xfId="8" applyFill="1" applyBorder="1" applyAlignment="1" applyProtection="1">
      <alignment horizontal="center" vertical="center" wrapText="1"/>
      <protection locked="0"/>
    </xf>
    <xf numFmtId="0" fontId="20" fillId="16" borderId="20" xfId="8" applyFill="1" applyBorder="1" applyAlignment="1" applyProtection="1">
      <alignment horizontal="center" vertical="center" wrapText="1"/>
      <protection locked="0"/>
    </xf>
    <xf numFmtId="0" fontId="10" fillId="12" borderId="30" xfId="7" applyFont="1" applyBorder="1" applyAlignment="1">
      <alignment horizontal="center" vertical="center" wrapText="1"/>
    </xf>
    <xf numFmtId="0" fontId="10" fillId="12" borderId="0" xfId="7" applyFont="1" applyBorder="1" applyAlignment="1">
      <alignment horizontal="center" vertical="center" wrapText="1"/>
    </xf>
    <xf numFmtId="0" fontId="10" fillId="12" borderId="22" xfId="7" applyFont="1" applyBorder="1" applyAlignment="1">
      <alignment horizontal="center" vertical="center" wrapText="1"/>
    </xf>
    <xf numFmtId="0" fontId="10" fillId="12" borderId="23" xfId="7" applyFont="1" applyBorder="1" applyAlignment="1">
      <alignment horizontal="center" vertical="center" wrapText="1"/>
    </xf>
    <xf numFmtId="0" fontId="23" fillId="14" borderId="4" xfId="6" applyFont="1" applyBorder="1" applyAlignment="1" applyProtection="1">
      <alignment horizontal="center" vertical="center" wrapText="1"/>
      <protection locked="0"/>
    </xf>
    <xf numFmtId="0" fontId="23" fillId="14" borderId="10" xfId="6" applyFont="1" applyBorder="1" applyAlignment="1" applyProtection="1">
      <alignment horizontal="center" vertical="center" wrapText="1"/>
      <protection locked="0"/>
    </xf>
    <xf numFmtId="0" fontId="20" fillId="16" borderId="19" xfId="8" applyFill="1" applyBorder="1" applyAlignment="1" applyProtection="1">
      <alignment horizontal="center" vertical="center" wrapText="1"/>
      <protection locked="0"/>
    </xf>
    <xf numFmtId="0" fontId="20" fillId="16" borderId="31" xfId="8" applyFill="1" applyBorder="1" applyAlignment="1" applyProtection="1">
      <alignment horizontal="center" vertical="center" wrapText="1"/>
      <protection locked="0"/>
    </xf>
    <xf numFmtId="0" fontId="10" fillId="12" borderId="29" xfId="7" applyFont="1" applyBorder="1" applyAlignment="1">
      <alignment horizontal="center" vertical="center" wrapText="1"/>
    </xf>
    <xf numFmtId="0" fontId="10" fillId="12" borderId="9" xfId="7" applyFont="1" applyBorder="1" applyAlignment="1">
      <alignment horizontal="center" vertical="center" wrapText="1"/>
    </xf>
    <xf numFmtId="0" fontId="41" fillId="19" borderId="0" xfId="6" applyFont="1" applyFill="1" applyBorder="1" applyAlignment="1" applyProtection="1">
      <alignment horizontal="center" vertical="center" wrapText="1"/>
      <protection locked="0"/>
    </xf>
    <xf numFmtId="0" fontId="20" fillId="16" borderId="31" xfId="8" applyFont="1" applyFill="1" applyBorder="1" applyAlignment="1" applyProtection="1">
      <alignment horizontal="center" vertical="center" wrapText="1"/>
      <protection locked="0"/>
    </xf>
    <xf numFmtId="0" fontId="4" fillId="9" borderId="2" xfId="0" applyFont="1" applyFill="1" applyBorder="1" applyAlignment="1" applyProtection="1">
      <alignment horizontal="center" vertical="center" wrapText="1"/>
      <protection locked="0"/>
    </xf>
    <xf numFmtId="0" fontId="4" fillId="9" borderId="2" xfId="0" applyFont="1" applyFill="1"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1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2" xfId="0" applyFont="1" applyBorder="1" applyAlignment="1">
      <alignment horizontal="center"/>
    </xf>
  </cellXfs>
  <cellStyles count="10">
    <cellStyle name="Bad" xfId="2" builtinId="27"/>
    <cellStyle name="Calculation" xfId="3" builtinId="22"/>
    <cellStyle name="Good" xfId="1" builtinId="26"/>
    <cellStyle name="Hyperlink" xfId="4" builtinId="8"/>
    <cellStyle name="Normal" xfId="0" builtinId="0"/>
    <cellStyle name="Style 1" xfId="9" xr:uid="{00000000-0005-0000-0000-000005000000}"/>
    <cellStyle name="Style 2" xfId="8" xr:uid="{00000000-0005-0000-0000-000006000000}"/>
    <cellStyle name="Style 5" xfId="5" xr:uid="{00000000-0005-0000-0000-000007000000}"/>
    <cellStyle name="Style 7" xfId="7" xr:uid="{00000000-0005-0000-0000-000008000000}"/>
    <cellStyle name="Style 8" xfId="6" xr:uid="{00000000-0005-0000-0000-000009000000}"/>
  </cellStyles>
  <dxfs count="98">
    <dxf>
      <fill>
        <patternFill>
          <bgColor theme="6"/>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79646"/>
      <color rgb="FF00FF99"/>
      <color rgb="FFC00000"/>
      <color rgb="FFFFFF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11</xdr:col>
      <xdr:colOff>85724</xdr:colOff>
      <xdr:row>17</xdr:row>
      <xdr:rowOff>152400</xdr:rowOff>
    </xdr:to>
    <xdr:pic>
      <xdr:nvPicPr>
        <xdr:cNvPr id="4" name="Picture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a:stretch>
          <a:fillRect/>
        </a:stretch>
      </xdr:blipFill>
      <xdr:spPr>
        <a:xfrm>
          <a:off x="0" y="38099"/>
          <a:ext cx="10868024" cy="33528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C:\Users\s430847\Downloads\Scanning%20Cycl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t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2"/>
  <sheetViews>
    <sheetView topLeftCell="A28" zoomScale="117" zoomScaleNormal="100" zoomScalePageLayoutView="125" workbookViewId="0">
      <selection activeCell="C31" sqref="C31"/>
    </sheetView>
  </sheetViews>
  <sheetFormatPr defaultColWidth="8.85546875" defaultRowHeight="15"/>
  <cols>
    <col min="1" max="1" width="18.42578125" style="1" customWidth="1"/>
    <col min="2" max="2" width="34.7109375" customWidth="1"/>
    <col min="3" max="3" width="69.7109375" customWidth="1"/>
    <col min="4" max="4" width="18" customWidth="1"/>
    <col min="6" max="6" width="24.42578125" customWidth="1"/>
  </cols>
  <sheetData>
    <row r="1" spans="1:4" s="151" customFormat="1" ht="98.1" customHeight="1">
      <c r="A1" s="166" t="s">
        <v>276</v>
      </c>
      <c r="B1" s="166"/>
      <c r="C1" s="167"/>
    </row>
    <row r="2" spans="1:4" ht="19.5" thickBot="1">
      <c r="A2" s="154" t="s">
        <v>93</v>
      </c>
      <c r="B2" s="120" t="s">
        <v>90</v>
      </c>
      <c r="C2" s="69" t="s">
        <v>91</v>
      </c>
    </row>
    <row r="3" spans="1:4" ht="15" customHeight="1">
      <c r="A3" s="171" t="s">
        <v>173</v>
      </c>
      <c r="B3" s="168" t="s">
        <v>263</v>
      </c>
      <c r="C3" s="2" t="s">
        <v>97</v>
      </c>
    </row>
    <row r="4" spans="1:4" ht="15.75" customHeight="1">
      <c r="A4" s="171"/>
      <c r="B4" s="169"/>
      <c r="C4" s="2" t="s">
        <v>92</v>
      </c>
    </row>
    <row r="5" spans="1:4" ht="15.75" customHeight="1" thickBot="1">
      <c r="A5" s="171"/>
      <c r="B5" s="170"/>
      <c r="C5" s="2" t="s">
        <v>227</v>
      </c>
    </row>
    <row r="6" spans="1:4" ht="15.75" customHeight="1">
      <c r="A6" s="171"/>
      <c r="B6" s="168" t="s">
        <v>94</v>
      </c>
      <c r="C6" s="4" t="s">
        <v>98</v>
      </c>
    </row>
    <row r="7" spans="1:4" ht="30">
      <c r="A7" s="171"/>
      <c r="B7" s="169"/>
      <c r="C7" s="4" t="s">
        <v>317</v>
      </c>
    </row>
    <row r="8" spans="1:4" ht="30.75" thickBot="1">
      <c r="A8" s="171"/>
      <c r="B8" s="170"/>
      <c r="C8" s="145" t="s">
        <v>316</v>
      </c>
    </row>
    <row r="9" spans="1:4" ht="48" thickBot="1">
      <c r="A9" s="171"/>
      <c r="B9" s="121" t="s">
        <v>265</v>
      </c>
      <c r="C9" s="145" t="s">
        <v>315</v>
      </c>
    </row>
    <row r="10" spans="1:4" ht="48" thickBot="1">
      <c r="A10" s="171"/>
      <c r="B10" s="121" t="s">
        <v>266</v>
      </c>
      <c r="C10" s="4" t="s">
        <v>256</v>
      </c>
    </row>
    <row r="11" spans="1:4" ht="75.75" thickBot="1">
      <c r="A11" s="171"/>
      <c r="B11" s="121" t="s">
        <v>264</v>
      </c>
      <c r="C11" s="4" t="s">
        <v>281</v>
      </c>
    </row>
    <row r="12" spans="1:4" ht="95.25" thickBot="1">
      <c r="A12" s="153" t="s">
        <v>174</v>
      </c>
      <c r="B12" s="146" t="s">
        <v>268</v>
      </c>
      <c r="C12" s="4" t="s">
        <v>314</v>
      </c>
    </row>
    <row r="13" spans="1:4" ht="165.75" thickBot="1">
      <c r="A13" s="153" t="s">
        <v>175</v>
      </c>
      <c r="B13" s="146" t="s">
        <v>239</v>
      </c>
      <c r="C13" s="145" t="s">
        <v>313</v>
      </c>
    </row>
    <row r="14" spans="1:4" ht="66" customHeight="1" thickBot="1">
      <c r="A14" s="172" t="s">
        <v>176</v>
      </c>
      <c r="B14" s="121" t="s">
        <v>267</v>
      </c>
      <c r="C14" s="4" t="s">
        <v>312</v>
      </c>
      <c r="D14" s="133"/>
    </row>
    <row r="15" spans="1:4" ht="120.75" thickBot="1">
      <c r="A15" s="173"/>
      <c r="B15" s="121" t="s">
        <v>84</v>
      </c>
      <c r="C15" s="4" t="s">
        <v>309</v>
      </c>
    </row>
    <row r="16" spans="1:4" ht="90.75" thickBot="1">
      <c r="A16" s="173"/>
      <c r="B16" s="146" t="s">
        <v>240</v>
      </c>
      <c r="C16" s="4" t="s">
        <v>270</v>
      </c>
    </row>
    <row r="17" spans="1:4" ht="60.75" thickBot="1">
      <c r="A17" s="173"/>
      <c r="B17" s="121" t="s">
        <v>269</v>
      </c>
      <c r="C17" s="4" t="s">
        <v>310</v>
      </c>
      <c r="D17" s="133"/>
    </row>
    <row r="18" spans="1:4" ht="68.25" customHeight="1" thickBot="1">
      <c r="A18" s="173"/>
      <c r="B18" s="121" t="s">
        <v>166</v>
      </c>
      <c r="C18" s="4" t="s">
        <v>311</v>
      </c>
      <c r="D18" s="133"/>
    </row>
    <row r="19" spans="1:4" ht="68.25" customHeight="1" thickBot="1">
      <c r="A19" s="174"/>
      <c r="B19" s="121" t="s">
        <v>87</v>
      </c>
      <c r="C19" s="4" t="s">
        <v>307</v>
      </c>
      <c r="D19" s="134"/>
    </row>
    <row r="20" spans="1:4" ht="60.75" thickBot="1">
      <c r="A20" s="172" t="s">
        <v>177</v>
      </c>
      <c r="B20" s="121" t="s">
        <v>165</v>
      </c>
      <c r="C20" s="4" t="s">
        <v>271</v>
      </c>
      <c r="D20" s="136"/>
    </row>
    <row r="21" spans="1:4" ht="42.75" customHeight="1" thickBot="1">
      <c r="A21" s="173"/>
      <c r="B21" s="121" t="s">
        <v>89</v>
      </c>
      <c r="C21" s="145" t="s">
        <v>272</v>
      </c>
      <c r="D21" s="137"/>
    </row>
    <row r="22" spans="1:4" ht="45.75" thickBot="1">
      <c r="A22" s="173"/>
      <c r="B22" s="121" t="s">
        <v>171</v>
      </c>
      <c r="C22" s="4" t="s">
        <v>318</v>
      </c>
    </row>
    <row r="23" spans="1:4" ht="120.75" thickBot="1">
      <c r="A23" s="173"/>
      <c r="B23" s="121" t="s">
        <v>170</v>
      </c>
      <c r="C23" s="145" t="s">
        <v>319</v>
      </c>
      <c r="D23" s="133"/>
    </row>
    <row r="24" spans="1:4" ht="75.75" thickBot="1">
      <c r="A24" s="173"/>
      <c r="B24" s="121" t="s">
        <v>241</v>
      </c>
      <c r="C24" s="157" t="s">
        <v>322</v>
      </c>
      <c r="D24" s="133"/>
    </row>
    <row r="25" spans="1:4" ht="90.75" thickBot="1">
      <c r="A25" s="173"/>
      <c r="B25" s="121" t="s">
        <v>242</v>
      </c>
      <c r="C25" s="4" t="s">
        <v>273</v>
      </c>
      <c r="D25" s="133"/>
    </row>
    <row r="26" spans="1:4" ht="30.75" thickBot="1">
      <c r="A26" s="173"/>
      <c r="B26" s="121" t="s">
        <v>243</v>
      </c>
      <c r="C26" s="4" t="s">
        <v>320</v>
      </c>
    </row>
    <row r="27" spans="1:4" ht="60.75" thickBot="1">
      <c r="A27" s="174"/>
      <c r="B27" s="121" t="s">
        <v>172</v>
      </c>
      <c r="C27" s="4" t="s">
        <v>321</v>
      </c>
    </row>
    <row r="28" spans="1:4" ht="57" thickBot="1">
      <c r="A28" s="155" t="s">
        <v>178</v>
      </c>
      <c r="B28" s="121" t="s">
        <v>186</v>
      </c>
      <c r="C28" s="4" t="s">
        <v>274</v>
      </c>
    </row>
    <row r="29" spans="1:4" ht="57" customHeight="1" thickBot="1">
      <c r="A29" s="164" t="s">
        <v>179</v>
      </c>
      <c r="B29" s="121" t="s">
        <v>181</v>
      </c>
      <c r="C29" s="4" t="s">
        <v>275</v>
      </c>
    </row>
    <row r="30" spans="1:4" ht="32.25" thickBot="1">
      <c r="A30" s="165"/>
      <c r="B30" s="121" t="s">
        <v>182</v>
      </c>
      <c r="C30" s="138" t="s">
        <v>228</v>
      </c>
    </row>
    <row r="31" spans="1:4" ht="60">
      <c r="A31" s="165"/>
      <c r="B31" s="121" t="s">
        <v>135</v>
      </c>
      <c r="C31" s="147" t="s">
        <v>323</v>
      </c>
    </row>
    <row r="32" spans="1:4" ht="56.25">
      <c r="A32" s="153" t="s">
        <v>183</v>
      </c>
      <c r="B32" s="139" t="s">
        <v>184</v>
      </c>
      <c r="C32" s="138" t="s">
        <v>185</v>
      </c>
    </row>
  </sheetData>
  <customSheetViews>
    <customSheetView guid="{4A58C8C9-091F-4957-8565-EBB7B116C12F}">
      <selection activeCell="D4" sqref="D4"/>
      <pageMargins left="0.7" right="0.7" top="0.75" bottom="0.75" header="0.3" footer="0.3"/>
    </customSheetView>
  </customSheetViews>
  <mergeCells count="7">
    <mergeCell ref="A29:A31"/>
    <mergeCell ref="A1:C1"/>
    <mergeCell ref="B3:B5"/>
    <mergeCell ref="B6:B8"/>
    <mergeCell ref="A3:A11"/>
    <mergeCell ref="A14:A19"/>
    <mergeCell ref="A20:A27"/>
  </mergeCells>
  <hyperlinks>
    <hyperlink ref="A3:A11" location="'Step-1 Setting your context'!A1" display="Step 1 Setting your context" xr:uid="{66FD4700-0B4B-B146-805D-F4050D3D1A52}"/>
    <hyperlink ref="A12" location="'Step-2 Hazard Analysis-past'!A1" display="Step 2 Hazard Analysis-past" xr:uid="{3AFE8B35-F6AB-2842-97B4-A23B3F12D026}"/>
    <hyperlink ref="A13" location="'Step 2 Hazard Analysis-future'!A1" display="Step 2 Hazard Analysis-future" xr:uid="{FD9B2E45-C9E2-2D4E-B13A-AB9F5C402804}"/>
    <hyperlink ref="A14:A19" location="'Step 3 Risk analysis-1'!A1" display="Step 3 Risk Analysis-1" xr:uid="{97655F5B-75FD-6240-AEB0-8D18B9008744}"/>
    <hyperlink ref="A20:A27" location="'Step 3 Risk analysis-2'!A1" display="Step 3 Risk Analysis-2" xr:uid="{329373AC-7080-AB4B-B66E-59DFD3051FFF}"/>
    <hyperlink ref="A28" location="'Step 3 Risk analysis Results'!A1" display="Step 3 Risk Analysis Results" xr:uid="{B9E7F7E8-2333-EC40-A62A-149E50343C17}"/>
    <hyperlink ref="A29:A31" location="'Step 4 Evaluate options'!A1" display="Step 4 Evaluate options" xr:uid="{3972ECD4-6D70-1443-BB3F-0B937F4C8F4E}"/>
    <hyperlink ref="A32" location="'Step 5 Implement and monitor'!A1" display="Step 5 Implement and monitor" xr:uid="{C0AD26AD-DF6D-BC43-9CA6-8F7F27E6F9D8}"/>
  </hyperlink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2" tint="-0.499984740745262"/>
  </sheetPr>
  <dimension ref="A1:B7"/>
  <sheetViews>
    <sheetView workbookViewId="0">
      <selection activeCell="B5" sqref="B5"/>
    </sheetView>
  </sheetViews>
  <sheetFormatPr defaultColWidth="8.85546875" defaultRowHeight="15"/>
  <cols>
    <col min="1" max="1" width="23.42578125" customWidth="1"/>
    <col min="2" max="2" width="42.28515625" customWidth="1"/>
    <col min="3" max="3" width="49.42578125" customWidth="1"/>
    <col min="4" max="4" width="20.28515625" customWidth="1"/>
    <col min="5" max="5" width="17" customWidth="1"/>
  </cols>
  <sheetData>
    <row r="1" spans="1:2" ht="60.75" customHeight="1"/>
    <row r="2" spans="1:2" ht="18.75">
      <c r="A2" s="132" t="s">
        <v>187</v>
      </c>
      <c r="B2" s="126" t="s">
        <v>188</v>
      </c>
    </row>
    <row r="3" spans="1:2" ht="15" customHeight="1">
      <c r="A3" s="127" t="s">
        <v>189</v>
      </c>
      <c r="B3" s="4" t="s">
        <v>190</v>
      </c>
    </row>
    <row r="4" spans="1:2" ht="15.75" customHeight="1">
      <c r="A4" s="128" t="s">
        <v>1</v>
      </c>
      <c r="B4" s="4" t="s">
        <v>193</v>
      </c>
    </row>
    <row r="5" spans="1:2">
      <c r="A5" s="129" t="s">
        <v>2</v>
      </c>
      <c r="B5" s="4" t="s">
        <v>262</v>
      </c>
    </row>
    <row r="6" spans="1:2">
      <c r="A6" s="130" t="s">
        <v>3</v>
      </c>
      <c r="B6" s="4" t="s">
        <v>191</v>
      </c>
    </row>
    <row r="7" spans="1:2" ht="30">
      <c r="A7" s="131" t="s">
        <v>4</v>
      </c>
      <c r="B7" s="4" t="s">
        <v>192</v>
      </c>
    </row>
  </sheetData>
  <customSheetViews>
    <customSheetView guid="{4A58C8C9-091F-4957-8565-EBB7B116C12F}" scale="150" hiddenRows="1" topLeftCell="A7">
      <selection activeCell="D24" sqref="D23:D24"/>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N17"/>
  <sheetViews>
    <sheetView topLeftCell="A2" workbookViewId="0">
      <selection activeCell="AM14" sqref="AM14"/>
    </sheetView>
  </sheetViews>
  <sheetFormatPr defaultColWidth="8.85546875" defaultRowHeight="15"/>
  <cols>
    <col min="1" max="1" width="15.42578125" style="18" customWidth="1"/>
    <col min="2" max="2" width="11.28515625" style="18" customWidth="1"/>
    <col min="3" max="3" width="15.7109375" style="18" customWidth="1"/>
    <col min="4" max="6" width="11.85546875" style="18" customWidth="1"/>
    <col min="7" max="7" width="16.140625" style="18" customWidth="1"/>
    <col min="8" max="9" width="13.7109375" style="18" customWidth="1"/>
    <col min="10" max="13" width="11.85546875" style="18" hidden="1" customWidth="1"/>
    <col min="14" max="14" width="12.7109375" style="18" hidden="1" customWidth="1"/>
    <col min="15" max="15" width="10.85546875" style="18" hidden="1" customWidth="1"/>
    <col min="16" max="16" width="14.7109375" style="18" hidden="1" customWidth="1"/>
    <col min="17" max="18" width="13.7109375" style="18" hidden="1" customWidth="1"/>
    <col min="19" max="37" width="0" style="18" hidden="1" customWidth="1"/>
    <col min="38" max="16384" width="8.85546875" style="18"/>
  </cols>
  <sheetData>
    <row r="1" spans="2:40" ht="57" hidden="1" customHeight="1">
      <c r="B1" s="22"/>
      <c r="C1" s="22"/>
      <c r="D1" s="23"/>
      <c r="E1" s="23"/>
      <c r="F1" s="23"/>
      <c r="G1" s="23"/>
      <c r="H1" s="23"/>
      <c r="I1" s="23"/>
      <c r="J1" s="23"/>
      <c r="K1" s="23"/>
      <c r="L1" s="23"/>
      <c r="M1" s="23"/>
      <c r="N1" s="23"/>
      <c r="O1" s="23"/>
      <c r="P1" s="23"/>
      <c r="Q1" s="23"/>
      <c r="R1" s="23"/>
    </row>
    <row r="2" spans="2:40" ht="25.5" customHeight="1">
      <c r="B2" s="224" t="s">
        <v>67</v>
      </c>
      <c r="C2" s="224"/>
      <c r="D2" s="224"/>
      <c r="E2" s="224"/>
      <c r="F2" s="224"/>
      <c r="G2" s="224"/>
      <c r="H2" s="224"/>
      <c r="I2" s="224"/>
      <c r="J2" s="23"/>
      <c r="K2" s="23"/>
      <c r="L2" s="23"/>
      <c r="M2" s="23"/>
      <c r="N2" s="23"/>
      <c r="O2" s="23"/>
      <c r="P2" s="23"/>
      <c r="Q2" s="23"/>
      <c r="R2" s="23"/>
    </row>
    <row r="3" spans="2:40" ht="45">
      <c r="B3" s="38"/>
      <c r="C3" s="38"/>
      <c r="D3" s="37" t="s">
        <v>42</v>
      </c>
      <c r="E3" s="37" t="s">
        <v>38</v>
      </c>
      <c r="F3" s="37" t="s">
        <v>72</v>
      </c>
      <c r="G3" s="37" t="s">
        <v>73</v>
      </c>
      <c r="H3" s="37" t="s">
        <v>41</v>
      </c>
      <c r="I3" s="37" t="s">
        <v>75</v>
      </c>
      <c r="J3" s="26" t="s">
        <v>60</v>
      </c>
      <c r="K3" s="20" t="s">
        <v>47</v>
      </c>
      <c r="L3" s="20" t="s">
        <v>48</v>
      </c>
      <c r="M3" s="20" t="s">
        <v>49</v>
      </c>
      <c r="N3" s="19" t="s">
        <v>38</v>
      </c>
      <c r="O3" s="19" t="s">
        <v>39</v>
      </c>
      <c r="P3" s="19" t="s">
        <v>40</v>
      </c>
      <c r="Q3" s="26" t="s">
        <v>41</v>
      </c>
      <c r="R3" s="27"/>
      <c r="S3" s="18" t="s">
        <v>50</v>
      </c>
      <c r="T3" s="20" t="s">
        <v>47</v>
      </c>
      <c r="U3" s="20" t="s">
        <v>48</v>
      </c>
      <c r="V3" s="20" t="s">
        <v>49</v>
      </c>
    </row>
    <row r="4" spans="2:40" ht="65.25" customHeight="1">
      <c r="B4" s="47" t="s">
        <v>43</v>
      </c>
      <c r="C4" s="39" t="e">
        <f>#REF!</f>
        <v>#REF!</v>
      </c>
      <c r="D4" s="41" t="str">
        <f>IFERROR((VLOOKUP(#REF!,'Preset Options'!$D$1:$E$5,2,FALSE)),"")</f>
        <v/>
      </c>
      <c r="E4" s="41" t="str">
        <f>IFERROR((VLOOKUP(#REF!,'Preset Options'!$D$1:$E$5,2,FALSE)),"")</f>
        <v/>
      </c>
      <c r="F4" s="41" t="str">
        <f>IFERROR((VLOOKUP(#REF!,'Preset Options'!$D$1:$E$5,2,FALSE)),"")</f>
        <v/>
      </c>
      <c r="G4" s="41" t="str">
        <f>IFERROR((VLOOKUP(#REF!,'Preset Options'!$D$1:$E$5,2,FALSE)),"")</f>
        <v/>
      </c>
      <c r="H4" s="41" t="str">
        <f>IFERROR((VLOOKUP(#REF!,'Preset Options'!$D$1:$E$5,2,FALSE)),"")</f>
        <v/>
      </c>
      <c r="I4" s="42" t="e">
        <f>AVERAGE(D4:H4)</f>
        <v>#DIV/0!</v>
      </c>
      <c r="J4" s="20">
        <v>1</v>
      </c>
      <c r="K4" s="13" t="s">
        <v>17</v>
      </c>
      <c r="L4" s="29">
        <v>1</v>
      </c>
      <c r="M4" s="29">
        <v>1</v>
      </c>
      <c r="N4" s="20" t="str">
        <f>IFERROR((VLOOKUP(#REF!,'Preset Options'!$D$1:$E$5,2,FALSE)),"")</f>
        <v/>
      </c>
      <c r="O4" s="20" t="str">
        <f>IFERROR((VLOOKUP(#REF!,'Preset Options'!$D$1:$E$5,2,FALSE)),"")</f>
        <v/>
      </c>
      <c r="P4" s="20" t="str">
        <f>IFERROR((VLOOKUP(#REF!,'Preset Options'!$D$1:$E$5,2,FALSE)),"")</f>
        <v/>
      </c>
      <c r="Q4" s="20" t="str">
        <f>IFERROR((VLOOKUP(#REF!,'Preset Options'!$D$1:$E$5,2,FALSE)),"")</f>
        <v/>
      </c>
      <c r="R4" s="28"/>
      <c r="S4" s="18">
        <v>1</v>
      </c>
      <c r="T4" s="13" t="s">
        <v>51</v>
      </c>
      <c r="U4" s="29">
        <v>1</v>
      </c>
      <c r="V4" s="29">
        <v>1</v>
      </c>
      <c r="AM4" s="18" t="s">
        <v>17</v>
      </c>
      <c r="AN4" s="18">
        <v>2</v>
      </c>
    </row>
    <row r="5" spans="2:40" ht="18.75">
      <c r="B5" s="48"/>
      <c r="C5" s="39" t="e">
        <f>#REF!</f>
        <v>#REF!</v>
      </c>
      <c r="D5" s="41" t="str">
        <f>IFERROR((VLOOKUP(#REF!,'Preset Options'!$D$1:$E$5,2,FALSE)),"")</f>
        <v/>
      </c>
      <c r="E5" s="41" t="str">
        <f>IFERROR((VLOOKUP(#REF!,'Preset Options'!$D$1:$E$5,2,FALSE)),"")</f>
        <v/>
      </c>
      <c r="F5" s="41" t="str">
        <f>IFERROR((VLOOKUP(#REF!,'Preset Options'!$D$1:$E$5,2,FALSE)),"")</f>
        <v/>
      </c>
      <c r="G5" s="41" t="str">
        <f>IFERROR((VLOOKUP(#REF!,'Preset Options'!$D$1:$E$5,2,FALSE)),"")</f>
        <v/>
      </c>
      <c r="H5" s="41" t="str">
        <f>IFERROR((VLOOKUP(#REF!,'Preset Options'!$D$1:$E$5,2,FALSE)),"")</f>
        <v/>
      </c>
      <c r="I5" s="42" t="e">
        <f t="shared" ref="I5:I16" si="0">AVERAGE(D5:H5)</f>
        <v>#DIV/0!</v>
      </c>
      <c r="J5" s="20">
        <v>2</v>
      </c>
      <c r="K5" s="11" t="s">
        <v>18</v>
      </c>
      <c r="L5" s="29">
        <v>1</v>
      </c>
      <c r="M5" s="29">
        <v>1</v>
      </c>
      <c r="N5" s="20" t="str">
        <f>IFERROR((VLOOKUP(#REF!,'Preset Options'!$D$1:$E$5,2,FALSE)),"")</f>
        <v/>
      </c>
      <c r="O5" s="20" t="str">
        <f>IFERROR((VLOOKUP(#REF!,'Preset Options'!$D$1:$E$5,2,FALSE)),"")</f>
        <v/>
      </c>
      <c r="P5" s="20" t="str">
        <f>IFERROR((VLOOKUP(#REF!,'Preset Options'!$D$1:$E$5,2,FALSE)),"")</f>
        <v/>
      </c>
      <c r="Q5" s="20" t="str">
        <f>IFERROR((VLOOKUP(#REF!,'Preset Options'!$D$1:$E$5,2,FALSE)),"")</f>
        <v/>
      </c>
      <c r="R5" s="28"/>
      <c r="S5" s="18">
        <v>2</v>
      </c>
      <c r="T5" s="11" t="s">
        <v>52</v>
      </c>
      <c r="U5" s="29">
        <v>1</v>
      </c>
      <c r="V5" s="29">
        <v>1</v>
      </c>
      <c r="AM5" s="18" t="s">
        <v>18</v>
      </c>
      <c r="AN5" s="18">
        <v>2</v>
      </c>
    </row>
    <row r="6" spans="2:40" ht="45" customHeight="1">
      <c r="B6" s="48"/>
      <c r="C6" s="39" t="e">
        <f>#REF!</f>
        <v>#REF!</v>
      </c>
      <c r="D6" s="41" t="str">
        <f>IFERROR((VLOOKUP(#REF!,'Preset Options'!$D$1:$E$5,2,FALSE)),"")</f>
        <v/>
      </c>
      <c r="E6" s="41" t="str">
        <f>IFERROR((VLOOKUP(#REF!,'Preset Options'!$D$1:$E$5,2,FALSE)),"")</f>
        <v/>
      </c>
      <c r="F6" s="41" t="str">
        <f>IFERROR((VLOOKUP(#REF!,'Preset Options'!$D$1:$E$5,2,FALSE)),"")</f>
        <v/>
      </c>
      <c r="G6" s="41" t="str">
        <f>IFERROR((VLOOKUP(#REF!,'Preset Options'!$D$1:$E$5,2,FALSE)),"")</f>
        <v/>
      </c>
      <c r="H6" s="41" t="str">
        <f>IFERROR((VLOOKUP(#REF!,'Preset Options'!$D$1:$E$5,2,FALSE)),"")</f>
        <v/>
      </c>
      <c r="I6" s="42" t="e">
        <f>AVERAGE(D6:H6)</f>
        <v>#DIV/0!</v>
      </c>
      <c r="J6" s="20"/>
      <c r="K6" s="20"/>
      <c r="L6" s="20"/>
      <c r="M6" s="20"/>
      <c r="N6" s="20" t="str">
        <f>IFERROR((VLOOKUP(#REF!,'Preset Options'!$D$1:$E$5,2,FALSE)),"")</f>
        <v/>
      </c>
      <c r="O6" s="20" t="str">
        <f>IFERROR((VLOOKUP(#REF!,'Preset Options'!$D$1:$E$5,2,FALSE)),"")</f>
        <v/>
      </c>
      <c r="P6" s="20" t="str">
        <f>IFERROR((VLOOKUP(#REF!,'Preset Options'!$D$1:$E$5,2,FALSE)),"")</f>
        <v/>
      </c>
      <c r="Q6" s="20" t="str">
        <f>IFERROR((VLOOKUP(#REF!,'Preset Options'!$D$1:$E$5,2,FALSE)),"")</f>
        <v/>
      </c>
      <c r="R6" s="28"/>
      <c r="AM6" s="18" t="s">
        <v>16</v>
      </c>
      <c r="AN6" s="18">
        <v>2</v>
      </c>
    </row>
    <row r="7" spans="2:40" ht="18.75">
      <c r="B7" s="48"/>
      <c r="C7" s="39" t="e">
        <f>#REF!</f>
        <v>#REF!</v>
      </c>
      <c r="D7" s="41" t="str">
        <f>IFERROR((VLOOKUP(#REF!,'Preset Options'!$D$1:$E$5,2,FALSE)),"")</f>
        <v/>
      </c>
      <c r="E7" s="41" t="str">
        <f>IFERROR((VLOOKUP(#REF!,'Preset Options'!$D$1:$E$5,2,FALSE)),"")</f>
        <v/>
      </c>
      <c r="F7" s="41" t="str">
        <f>IFERROR((VLOOKUP(#REF!,'Preset Options'!$D$1:$E$5,2,FALSE)),"")</f>
        <v/>
      </c>
      <c r="G7" s="41" t="str">
        <f>IFERROR((VLOOKUP(#REF!,'Preset Options'!$D$1:$E$5,2,FALSE)),"")</f>
        <v/>
      </c>
      <c r="H7" s="41" t="str">
        <f>IFERROR((VLOOKUP(#REF!,'Preset Options'!$D$1:$E$5,2,FALSE)),"")</f>
        <v/>
      </c>
      <c r="I7" s="42" t="e">
        <f t="shared" si="0"/>
        <v>#DIV/0!</v>
      </c>
      <c r="J7" s="20">
        <v>4</v>
      </c>
      <c r="K7" s="12" t="s">
        <v>15</v>
      </c>
      <c r="L7" s="29">
        <v>1</v>
      </c>
      <c r="M7" s="29">
        <v>1</v>
      </c>
      <c r="N7" s="20" t="str">
        <f>IFERROR((VLOOKUP(#REF!,'Preset Options'!$D$1:$E$5,2,FALSE)),"")</f>
        <v/>
      </c>
      <c r="O7" s="20" t="str">
        <f>IFERROR((VLOOKUP(#REF!,'Preset Options'!$D$1:$E$5,2,FALSE)),"")</f>
        <v/>
      </c>
      <c r="P7" s="20" t="str">
        <f>IFERROR((VLOOKUP(#REF!,'Preset Options'!$D$1:$E$5,2,FALSE)),"")</f>
        <v/>
      </c>
      <c r="Q7" s="20" t="str">
        <f>IFERROR((VLOOKUP(#REF!,'Preset Options'!$D$1:$E$5,2,FALSE)),"")</f>
        <v/>
      </c>
      <c r="R7" s="28"/>
      <c r="S7" s="18">
        <v>4</v>
      </c>
      <c r="T7" s="12" t="s">
        <v>54</v>
      </c>
      <c r="U7" s="29">
        <v>1</v>
      </c>
      <c r="V7" s="29">
        <v>1</v>
      </c>
      <c r="AM7" s="18" t="s">
        <v>15</v>
      </c>
      <c r="AN7" s="18">
        <v>2</v>
      </c>
    </row>
    <row r="8" spans="2:40" ht="42" customHeight="1">
      <c r="B8" s="48"/>
      <c r="C8" s="39" t="e">
        <f>#REF!</f>
        <v>#REF!</v>
      </c>
      <c r="D8" s="41" t="str">
        <f>IFERROR((VLOOKUP(#REF!,'Preset Options'!$D$1:$E$5,2,FALSE)),"")</f>
        <v/>
      </c>
      <c r="E8" s="41" t="str">
        <f>IFERROR((VLOOKUP(#REF!,'Preset Options'!$D$1:$E$5,2,FALSE)),"")</f>
        <v/>
      </c>
      <c r="F8" s="41" t="str">
        <f>IFERROR((VLOOKUP(#REF!,'Preset Options'!$D$1:$E$5,2,FALSE)),"")</f>
        <v/>
      </c>
      <c r="G8" s="41" t="str">
        <f>IFERROR((VLOOKUP(#REF!,'Preset Options'!$D$1:$E$5,2,FALSE)),"")</f>
        <v/>
      </c>
      <c r="H8" s="41" t="str">
        <f>IFERROR((VLOOKUP(#REF!,'Preset Options'!$D$1:$E$5,2,FALSE)),"")</f>
        <v/>
      </c>
      <c r="I8" s="42" t="e">
        <f t="shared" si="0"/>
        <v>#DIV/0!</v>
      </c>
      <c r="J8" s="20"/>
      <c r="K8" s="20"/>
      <c r="L8" s="20"/>
      <c r="M8" s="20"/>
      <c r="N8" s="20" t="str">
        <f>IFERROR((VLOOKUP(#REF!,'Preset Options'!$D$1:$E$5,2,FALSE)),"")</f>
        <v/>
      </c>
      <c r="O8" s="20" t="str">
        <f>IFERROR((VLOOKUP(#REF!,'Preset Options'!$D$1:$E$5,2,FALSE)),"")</f>
        <v/>
      </c>
      <c r="P8" s="20" t="str">
        <f>IFERROR((VLOOKUP(#REF!,'Preset Options'!$D$1:$E$5,2,FALSE)),"")</f>
        <v/>
      </c>
      <c r="Q8" s="20" t="str">
        <f>IFERROR((VLOOKUP(#REF!,'Preset Options'!$D$1:$E$5,2,FALSE)),"")</f>
        <v/>
      </c>
      <c r="R8" s="28"/>
    </row>
    <row r="9" spans="2:40" ht="18.75">
      <c r="B9" s="48"/>
      <c r="C9" s="39" t="e">
        <f>#REF!</f>
        <v>#REF!</v>
      </c>
      <c r="D9" s="41" t="str">
        <f>IFERROR((VLOOKUP(#REF!,'Preset Options'!$D$1:$E$5,2,FALSE)),"")</f>
        <v/>
      </c>
      <c r="E9" s="41" t="str">
        <f>IFERROR((VLOOKUP(#REF!,'Preset Options'!$D$1:$E$5,2,FALSE)),"")</f>
        <v/>
      </c>
      <c r="F9" s="41" t="str">
        <f>IFERROR((VLOOKUP(#REF!,'Preset Options'!$D$1:$E$5,2,FALSE)),"")</f>
        <v/>
      </c>
      <c r="G9" s="41" t="str">
        <f>IFERROR((VLOOKUP(#REF!,'Preset Options'!$D$1:$E$5,2,FALSE)),"")</f>
        <v/>
      </c>
      <c r="H9" s="41" t="str">
        <f>IFERROR((VLOOKUP(#REF!,'Preset Options'!$D$1:$E$5,2,FALSE)),"")</f>
        <v/>
      </c>
      <c r="I9" s="42" t="e">
        <f>AVERAGE(D9:H9)</f>
        <v>#DIV/0!</v>
      </c>
      <c r="J9" s="20">
        <v>3</v>
      </c>
      <c r="K9" s="16" t="s">
        <v>16</v>
      </c>
      <c r="L9" s="29">
        <v>1</v>
      </c>
      <c r="M9" s="29">
        <v>1</v>
      </c>
      <c r="N9" s="20" t="str">
        <f>IFERROR((VLOOKUP(#REF!,'Preset Options'!$D$1:$E$5,2,FALSE)),"")</f>
        <v/>
      </c>
      <c r="O9" s="20" t="str">
        <f>IFERROR((VLOOKUP(#REF!,'Preset Options'!$D$1:$E$5,2,FALSE)),"")</f>
        <v/>
      </c>
      <c r="P9" s="20" t="str">
        <f>IFERROR((VLOOKUP(#REF!,'Preset Options'!$D$1:$E$5,2,FALSE)),"")</f>
        <v/>
      </c>
      <c r="Q9" s="20" t="str">
        <f>IFERROR((VLOOKUP(#REF!,'Preset Options'!$D$1:$E$5,2,FALSE)),"")</f>
        <v/>
      </c>
      <c r="R9" s="28"/>
      <c r="S9" s="18">
        <v>3</v>
      </c>
      <c r="T9" s="16" t="s">
        <v>53</v>
      </c>
      <c r="U9" s="29">
        <v>1</v>
      </c>
      <c r="V9" s="29">
        <v>1</v>
      </c>
    </row>
    <row r="10" spans="2:40" ht="47.25" customHeight="1">
      <c r="B10" s="48"/>
      <c r="C10" s="39" t="e">
        <f>#REF!</f>
        <v>#REF!</v>
      </c>
      <c r="D10" s="41" t="str">
        <f>IFERROR((VLOOKUP(#REF!,'Preset Options'!$D$1:$E$5,2,FALSE)),"")</f>
        <v/>
      </c>
      <c r="E10" s="41" t="str">
        <f>IFERROR((VLOOKUP(#REF!,'Preset Options'!$D$1:$E$5,2,FALSE)),"")</f>
        <v/>
      </c>
      <c r="F10" s="41" t="str">
        <f>IFERROR((VLOOKUP(#REF!,'Preset Options'!$D$1:$E$5,2,FALSE)),"")</f>
        <v/>
      </c>
      <c r="G10" s="41" t="str">
        <f>IFERROR((VLOOKUP(#REF!,'Preset Options'!$D$1:$E$5,2,FALSE)),"")</f>
        <v/>
      </c>
      <c r="H10" s="41" t="str">
        <f>IFERROR((VLOOKUP(#REF!,'Preset Options'!$D$1:$E$5,2,FALSE)),"")</f>
        <v/>
      </c>
      <c r="I10" s="42" t="e">
        <f t="shared" si="0"/>
        <v>#DIV/0!</v>
      </c>
      <c r="J10" s="20"/>
      <c r="K10" s="20"/>
      <c r="L10" s="20"/>
      <c r="M10" s="20"/>
      <c r="N10" s="20" t="str">
        <f>IFERROR((VLOOKUP(#REF!,'Preset Options'!$D$1:$E$5,2,FALSE)),"")</f>
        <v/>
      </c>
      <c r="O10" s="20" t="str">
        <f>IFERROR((VLOOKUP(#REF!,'Preset Options'!$D$1:$E$5,2,FALSE)),"")</f>
        <v/>
      </c>
      <c r="P10" s="20" t="str">
        <f>IFERROR((VLOOKUP(#REF!,'Preset Options'!$D$1:$E$5,2,FALSE)),"")</f>
        <v/>
      </c>
      <c r="Q10" s="20" t="str">
        <f>IFERROR((VLOOKUP(#REF!,'Preset Options'!$D$1:$E$5,2,FALSE)),"")</f>
        <v/>
      </c>
      <c r="R10" s="28"/>
    </row>
    <row r="11" spans="2:40" ht="45" customHeight="1">
      <c r="B11" s="49"/>
      <c r="C11" s="39" t="e">
        <f>#REF!</f>
        <v>#REF!</v>
      </c>
      <c r="D11" s="41" t="str">
        <f>IFERROR((VLOOKUP(#REF!,'Preset Options'!$D$1:$E$5,2,FALSE)),"")</f>
        <v/>
      </c>
      <c r="E11" s="41" t="str">
        <f>IFERROR((VLOOKUP(#REF!,'Preset Options'!$D$1:$E$5,2,FALSE)),"")</f>
        <v/>
      </c>
      <c r="F11" s="41" t="str">
        <f>IFERROR((VLOOKUP(#REF!,'Preset Options'!$D$1:$E$5,2,FALSE)),"")</f>
        <v/>
      </c>
      <c r="G11" s="41" t="str">
        <f>IFERROR((VLOOKUP(#REF!,'Preset Options'!$D$1:$E$5,2,FALSE)),"")</f>
        <v/>
      </c>
      <c r="H11" s="41" t="str">
        <f>IFERROR((VLOOKUP(#REF!,'Preset Options'!$D$1:$E$5,2,FALSE)),"")</f>
        <v/>
      </c>
      <c r="I11" s="42" t="e">
        <f t="shared" si="0"/>
        <v>#DIV/0!</v>
      </c>
      <c r="J11" s="20"/>
      <c r="K11" s="20"/>
      <c r="L11" s="20"/>
      <c r="M11" s="20"/>
      <c r="N11" s="20" t="str">
        <f>IFERROR((VLOOKUP(#REF!,'Preset Options'!$D$1:$E$5,2,FALSE)),"")</f>
        <v/>
      </c>
      <c r="O11" s="20" t="str">
        <f>IFERROR((VLOOKUP(#REF!,'Preset Options'!$D$1:$E$5,2,FALSE)),"")</f>
        <v/>
      </c>
      <c r="P11" s="20" t="str">
        <f>IFERROR((VLOOKUP(#REF!,'Preset Options'!$D$1:$E$5,2,FALSE)),"")</f>
        <v/>
      </c>
      <c r="Q11" s="20" t="str">
        <f>IFERROR((VLOOKUP(#REF!,'Preset Options'!$D$1:$E$5,2,FALSE)),"")</f>
        <v/>
      </c>
      <c r="R11" s="28"/>
    </row>
    <row r="12" spans="2:40" ht="27.75" customHeight="1">
      <c r="B12" s="223" t="s">
        <v>44</v>
      </c>
      <c r="C12" s="39" t="s">
        <v>70</v>
      </c>
      <c r="D12" s="41" t="str">
        <f>IFERROR((VLOOKUP(#REF!,'Preset Options'!$D$1:$E$5,2,FALSE)),"")</f>
        <v/>
      </c>
      <c r="E12" s="41" t="str">
        <f>IFERROR((VLOOKUP(#REF!,'Preset Options'!$D$1:$E$5,2,FALSE)),"")</f>
        <v/>
      </c>
      <c r="F12" s="41" t="str">
        <f>IFERROR((VLOOKUP(#REF!,'Preset Options'!$D$1:$E$5,2,FALSE)),"")</f>
        <v/>
      </c>
      <c r="G12" s="41" t="str">
        <f>IFERROR((VLOOKUP(#REF!,'Preset Options'!$D$1:$E$5,2,FALSE)),"")</f>
        <v/>
      </c>
      <c r="H12" s="41" t="str">
        <f>IFERROR((VLOOKUP(#REF!,'Preset Options'!$D$1:$E$5,2,FALSE)),"")</f>
        <v/>
      </c>
      <c r="I12" s="42" t="e">
        <f t="shared" si="0"/>
        <v>#DIV/0!</v>
      </c>
      <c r="J12" s="20"/>
      <c r="K12" s="20"/>
      <c r="L12" s="20"/>
      <c r="M12" s="20"/>
      <c r="N12" s="20" t="str">
        <f>IFERROR((VLOOKUP(#REF!,'Preset Options'!$D$1:$E$5,2,FALSE)),"")</f>
        <v/>
      </c>
      <c r="O12" s="20" t="str">
        <f>IFERROR((VLOOKUP(#REF!,'Preset Options'!$D$1:$E$5,2,FALSE)),"")</f>
        <v/>
      </c>
      <c r="P12" s="20" t="str">
        <f>IFERROR((VLOOKUP(#REF!,'Preset Options'!$D$1:$E$5,2,FALSE)),"")</f>
        <v/>
      </c>
      <c r="Q12" s="20" t="str">
        <f>IFERROR((VLOOKUP(#REF!,'Preset Options'!$D$1:$E$5,2,FALSE)),"")</f>
        <v/>
      </c>
      <c r="R12" s="28"/>
    </row>
    <row r="13" spans="2:40" ht="30">
      <c r="B13" s="223"/>
      <c r="C13" s="39" t="s">
        <v>71</v>
      </c>
      <c r="D13" s="41" t="str">
        <f>IFERROR((VLOOKUP(#REF!,'Preset Options'!$D$1:$E$5,2,FALSE)),"")</f>
        <v/>
      </c>
      <c r="E13" s="41" t="str">
        <f>IFERROR((VLOOKUP(#REF!,'Preset Options'!$D$1:$E$5,2,FALSE)),"")</f>
        <v/>
      </c>
      <c r="F13" s="41" t="str">
        <f>IFERROR((VLOOKUP(#REF!,'Preset Options'!$D$1:$E$5,2,FALSE)),"")</f>
        <v/>
      </c>
      <c r="G13" s="41" t="str">
        <f>IFERROR((VLOOKUP(#REF!,'Preset Options'!$D$1:$E$5,2,FALSE)),"")</f>
        <v/>
      </c>
      <c r="H13" s="41" t="str">
        <f>IFERROR((VLOOKUP(#REF!,'Preset Options'!$D$1:$E$5,2,FALSE)),"")</f>
        <v/>
      </c>
      <c r="I13" s="42" t="e">
        <f t="shared" si="0"/>
        <v>#DIV/0!</v>
      </c>
      <c r="J13" s="20"/>
      <c r="K13" s="20"/>
      <c r="L13" s="20"/>
      <c r="M13" s="20"/>
      <c r="N13" s="20" t="str">
        <f>IFERROR((VLOOKUP(#REF!,'Preset Options'!$D$1:$E$5,2,FALSE)),"")</f>
        <v/>
      </c>
      <c r="O13" s="20" t="str">
        <f>IFERROR((VLOOKUP(#REF!,'Preset Options'!$D$1:$E$5,2,FALSE)),"")</f>
        <v/>
      </c>
      <c r="P13" s="20" t="str">
        <f>IFERROR((VLOOKUP(#REF!,'Preset Options'!$D$1:$E$5,2,FALSE)),"")</f>
        <v/>
      </c>
      <c r="Q13" s="20" t="str">
        <f>IFERROR((VLOOKUP(#REF!,'Preset Options'!$D$1:$E$5,2,FALSE)),"")</f>
        <v/>
      </c>
      <c r="R13" s="28"/>
    </row>
    <row r="14" spans="2:40" ht="45" customHeight="1">
      <c r="B14" s="224" t="s">
        <v>45</v>
      </c>
      <c r="C14" s="40" t="s">
        <v>69</v>
      </c>
      <c r="D14" s="41" t="str">
        <f>IFERROR((VLOOKUP(#REF!,'Preset Options'!$D$1:$E$5,2,FALSE)),"")</f>
        <v/>
      </c>
      <c r="E14" s="41" t="str">
        <f>IFERROR((VLOOKUP(#REF!,'Preset Options'!$D$1:$E$5,2,FALSE)),"")</f>
        <v/>
      </c>
      <c r="F14" s="41" t="str">
        <f>IFERROR((VLOOKUP(#REF!,'Preset Options'!$D$1:$E$5,2,FALSE)),"")</f>
        <v/>
      </c>
      <c r="G14" s="41" t="str">
        <f>IFERROR((VLOOKUP(#REF!,'Preset Options'!$D$1:$E$5,2,FALSE)),"")</f>
        <v/>
      </c>
      <c r="H14" s="41" t="str">
        <f>IFERROR((VLOOKUP(#REF!,'Preset Options'!$D$1:$E$5,2,FALSE)),"")</f>
        <v/>
      </c>
      <c r="I14" s="42" t="e">
        <f t="shared" si="0"/>
        <v>#DIV/0!</v>
      </c>
      <c r="J14" s="20"/>
      <c r="K14" s="20"/>
      <c r="L14" s="20"/>
      <c r="M14" s="20"/>
      <c r="N14" s="20" t="str">
        <f>IFERROR((VLOOKUP(#REF!,'Preset Options'!$D$1:$E$5,2,FALSE)),"")</f>
        <v/>
      </c>
      <c r="O14" s="20" t="str">
        <f>IFERROR((VLOOKUP(#REF!,'Preset Options'!$D$1:$E$5,2,FALSE)),"")</f>
        <v/>
      </c>
      <c r="P14" s="20" t="str">
        <f>IFERROR((VLOOKUP(#REF!,'Preset Options'!$D$1:$E$5,2,FALSE)),"")</f>
        <v/>
      </c>
      <c r="Q14" s="20" t="str">
        <f>IFERROR((VLOOKUP(#REF!,'Preset Options'!$D$1:$E$5,2,FALSE)),"")</f>
        <v/>
      </c>
      <c r="R14" s="28"/>
    </row>
    <row r="15" spans="2:40" ht="18.75">
      <c r="B15" s="224"/>
      <c r="C15" s="40" t="s">
        <v>36</v>
      </c>
      <c r="D15" s="41" t="str">
        <f>IFERROR((VLOOKUP(#REF!,'Preset Options'!$D$1:$E$5,2,FALSE)),"")</f>
        <v/>
      </c>
      <c r="E15" s="41" t="str">
        <f>IFERROR((VLOOKUP(#REF!,'Preset Options'!$D$1:$E$5,2,FALSE)),"")</f>
        <v/>
      </c>
      <c r="F15" s="41" t="str">
        <f>IFERROR((VLOOKUP(#REF!,'Preset Options'!$D$1:$E$5,2,FALSE)),"")</f>
        <v/>
      </c>
      <c r="G15" s="41" t="str">
        <f>IFERROR((VLOOKUP(#REF!,'Preset Options'!$D$1:$E$5,2,FALSE)),"")</f>
        <v/>
      </c>
      <c r="H15" s="41" t="str">
        <f>IFERROR((VLOOKUP(#REF!,'Preset Options'!$D$1:$E$5,2,FALSE)),"")</f>
        <v/>
      </c>
      <c r="I15" s="42" t="e">
        <f t="shared" si="0"/>
        <v>#DIV/0!</v>
      </c>
      <c r="J15" s="20"/>
      <c r="K15" s="20"/>
      <c r="L15" s="20"/>
      <c r="M15" s="20"/>
      <c r="N15" s="20" t="str">
        <f>IFERROR((VLOOKUP(#REF!,'Preset Options'!$D$1:$E$5,2,FALSE)),"")</f>
        <v/>
      </c>
      <c r="O15" s="20" t="str">
        <f>IFERROR((VLOOKUP(#REF!,'Preset Options'!$D$1:$E$5,2,FALSE)),"")</f>
        <v/>
      </c>
      <c r="P15" s="20" t="str">
        <f>IFERROR((VLOOKUP(#REF!,'Preset Options'!$D$1:$E$5,2,FALSE)),"")</f>
        <v/>
      </c>
      <c r="Q15" s="20" t="str">
        <f>IFERROR((VLOOKUP(#REF!,'Preset Options'!$D$1:$E$5,2,FALSE)),"")</f>
        <v/>
      </c>
      <c r="R15" s="28"/>
    </row>
    <row r="16" spans="2:40" ht="45">
      <c r="B16" s="224"/>
      <c r="C16" s="40" t="s">
        <v>46</v>
      </c>
      <c r="D16" s="41" t="str">
        <f>IFERROR((VLOOKUP(#REF!,'Preset Options'!$D$1:$E$5,2,FALSE)),"")</f>
        <v/>
      </c>
      <c r="E16" s="41" t="str">
        <f>IFERROR((VLOOKUP(#REF!,'Preset Options'!$D$1:$E$5,2,FALSE)),"")</f>
        <v/>
      </c>
      <c r="F16" s="41" t="str">
        <f>IFERROR((VLOOKUP(#REF!,'Preset Options'!$D$1:$E$5,2,FALSE)),"")</f>
        <v/>
      </c>
      <c r="G16" s="41" t="str">
        <f>IFERROR((VLOOKUP(#REF!,'Preset Options'!$D$1:$E$5,2,FALSE)),"")</f>
        <v/>
      </c>
      <c r="H16" s="41" t="str">
        <f>IFERROR((VLOOKUP(#REF!,'Preset Options'!$D$1:$E$5,2,FALSE)),"")</f>
        <v/>
      </c>
      <c r="I16" s="42" t="e">
        <f t="shared" si="0"/>
        <v>#DIV/0!</v>
      </c>
      <c r="J16" s="20"/>
      <c r="K16" s="20"/>
      <c r="L16" s="20"/>
      <c r="M16" s="20"/>
      <c r="N16" s="20"/>
      <c r="O16" s="20"/>
      <c r="P16" s="20"/>
      <c r="Q16" s="20"/>
    </row>
    <row r="17" spans="8:8">
      <c r="H17" s="41" t="str">
        <f>IFERROR((VLOOKUP(#REF!,'Preset Options'!$D$1:$E$5,2,FALSE)),"")</f>
        <v/>
      </c>
    </row>
  </sheetData>
  <customSheetViews>
    <customSheetView guid="{4A58C8C9-091F-4957-8565-EBB7B116C12F}" hiddenRows="1" hiddenColumns="1" state="hidden" topLeftCell="A2">
      <selection activeCell="AM14" sqref="AM14"/>
      <pageMargins left="0.7" right="0.7" top="0.75" bottom="0.75" header="0.3" footer="0.3"/>
      <pageSetup paperSize="9" orientation="portrait"/>
    </customSheetView>
  </customSheetViews>
  <mergeCells count="3">
    <mergeCell ref="B12:B13"/>
    <mergeCell ref="B14:B16"/>
    <mergeCell ref="B2:I2"/>
  </mergeCells>
  <pageMargins left="0.7" right="0.7" top="0.75" bottom="0.75" header="0.3" footer="0.3"/>
  <pageSetup paperSize="9" orientation="portrait"/>
  <ignoredErrors>
    <ignoredError sqref="N10:Q15 N8:Q8 N7:Q7 N4:Q5" unlockedFormula="1"/>
    <ignoredError sqref="I10:I16 I8 I7" evalError="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16"/>
  <sheetViews>
    <sheetView zoomScale="90" zoomScaleNormal="90" zoomScalePageLayoutView="90" workbookViewId="0">
      <selection activeCell="A13" sqref="A13:C16"/>
    </sheetView>
  </sheetViews>
  <sheetFormatPr defaultColWidth="8.85546875" defaultRowHeight="15"/>
  <cols>
    <col min="1" max="1" width="11.28515625" style="18" customWidth="1"/>
    <col min="2" max="2" width="8.85546875" style="18"/>
    <col min="3" max="3" width="35.7109375" style="18" customWidth="1"/>
    <col min="4" max="16384" width="8.85546875" style="18"/>
  </cols>
  <sheetData>
    <row r="1" spans="1:3" ht="15" customHeight="1">
      <c r="A1" s="43"/>
      <c r="B1" s="20"/>
      <c r="C1" s="36" t="s">
        <v>32</v>
      </c>
    </row>
    <row r="2" spans="1:3" ht="30" customHeight="1">
      <c r="A2" s="226" t="s">
        <v>33</v>
      </c>
      <c r="B2" s="20">
        <v>1</v>
      </c>
      <c r="C2" s="19" t="s">
        <v>14</v>
      </c>
    </row>
    <row r="3" spans="1:3" ht="30">
      <c r="A3" s="226"/>
      <c r="B3" s="20">
        <v>2</v>
      </c>
      <c r="C3" s="19" t="s">
        <v>12</v>
      </c>
    </row>
    <row r="4" spans="1:3" ht="30">
      <c r="A4" s="226"/>
      <c r="B4" s="20">
        <v>3</v>
      </c>
      <c r="C4" s="19" t="s">
        <v>27</v>
      </c>
    </row>
    <row r="5" spans="1:3" ht="30">
      <c r="A5" s="226"/>
      <c r="B5" s="20">
        <v>4</v>
      </c>
      <c r="C5" s="19" t="s">
        <v>28</v>
      </c>
    </row>
    <row r="6" spans="1:3" ht="41.25" customHeight="1">
      <c r="A6" s="226"/>
      <c r="B6" s="20">
        <v>5</v>
      </c>
      <c r="C6" s="19" t="s">
        <v>11</v>
      </c>
    </row>
    <row r="7" spans="1:3" ht="33.75" customHeight="1">
      <c r="A7" s="226"/>
      <c r="B7" s="20">
        <v>6</v>
      </c>
      <c r="C7" s="19" t="s">
        <v>29</v>
      </c>
    </row>
    <row r="8" spans="1:3" ht="30">
      <c r="A8" s="226"/>
      <c r="B8" s="20">
        <v>7</v>
      </c>
      <c r="C8" s="19" t="s">
        <v>30</v>
      </c>
    </row>
    <row r="9" spans="1:3" ht="48" customHeight="1">
      <c r="A9" s="226"/>
      <c r="B9" s="20">
        <v>8</v>
      </c>
      <c r="C9" s="19" t="s">
        <v>13</v>
      </c>
    </row>
    <row r="10" spans="1:3" ht="48" customHeight="1">
      <c r="A10" s="227"/>
      <c r="B10" s="20">
        <v>9</v>
      </c>
      <c r="C10" s="50" t="s">
        <v>77</v>
      </c>
    </row>
    <row r="11" spans="1:3" ht="28.5" customHeight="1">
      <c r="A11" s="225" t="s">
        <v>34</v>
      </c>
      <c r="B11" s="20">
        <v>10</v>
      </c>
      <c r="C11" s="19" t="s">
        <v>24</v>
      </c>
    </row>
    <row r="12" spans="1:3" ht="30" customHeight="1">
      <c r="A12" s="225"/>
      <c r="B12" s="20">
        <v>11</v>
      </c>
      <c r="C12" s="19" t="s">
        <v>31</v>
      </c>
    </row>
    <row r="13" spans="1:3" ht="30">
      <c r="A13" s="225" t="s">
        <v>35</v>
      </c>
      <c r="B13" s="20">
        <v>12</v>
      </c>
      <c r="C13" s="51" t="s">
        <v>61</v>
      </c>
    </row>
    <row r="14" spans="1:3" ht="24" customHeight="1">
      <c r="A14" s="225"/>
      <c r="B14" s="20">
        <v>13</v>
      </c>
      <c r="C14" s="51" t="s">
        <v>36</v>
      </c>
    </row>
    <row r="15" spans="1:3">
      <c r="A15" s="225"/>
      <c r="B15" s="20">
        <v>14</v>
      </c>
      <c r="C15" s="51" t="s">
        <v>46</v>
      </c>
    </row>
    <row r="16" spans="1:3">
      <c r="A16" s="20" t="s">
        <v>80</v>
      </c>
      <c r="B16" s="20">
        <v>15</v>
      </c>
      <c r="C16" s="51" t="s">
        <v>80</v>
      </c>
    </row>
  </sheetData>
  <customSheetViews>
    <customSheetView guid="{4A58C8C9-091F-4957-8565-EBB7B116C12F}" scale="90" state="hidden">
      <selection activeCell="A13" sqref="A13:C16"/>
      <pageMargins left="0.7" right="0.7" top="0.75" bottom="0.75" header="0.3" footer="0.3"/>
      <pageSetup paperSize="9" orientation="portrait"/>
    </customSheetView>
  </customSheetViews>
  <mergeCells count="3">
    <mergeCell ref="A11:A12"/>
    <mergeCell ref="A13:A15"/>
    <mergeCell ref="A2:A10"/>
  </mergeCells>
  <pageMargins left="0.7" right="0.7" top="0.75" bottom="0.75" header="0.3" footer="0.3"/>
  <pageSetup paperSize="9" orientation="portrait"/>
  <extLst>
    <ext xmlns:x14="http://schemas.microsoft.com/office/spreadsheetml/2009/9/main" uri="{78C0D931-6437-407d-A8EE-F0AAD7539E65}">
      <x14:conditionalFormattings>
        <x14:conditionalFormatting xmlns:xm="http://schemas.microsoft.com/office/excel/2006/main">
          <x14:cfRule type="containsText" priority="295" operator="containsText" id="{9CCBAED5-7D08-4EE6-9744-17F72361AB2C}">
            <xm:f>NOT(ISERROR(SEARCH('Risk rating scale'!#REF!,C2)))</xm:f>
            <xm:f>'Risk rating scale'!#REF!</xm:f>
            <x14:dxf>
              <fill>
                <patternFill>
                  <bgColor theme="6"/>
                </patternFill>
              </fill>
            </x14:dxf>
          </x14:cfRule>
          <xm:sqref>C2:C15</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2" tint="-0.499984740745262"/>
  </sheetPr>
  <dimension ref="A19:M28"/>
  <sheetViews>
    <sheetView topLeftCell="A8" workbookViewId="0">
      <selection activeCell="I31" sqref="I31"/>
    </sheetView>
  </sheetViews>
  <sheetFormatPr defaultColWidth="8.85546875" defaultRowHeight="15"/>
  <cols>
    <col min="1" max="1" width="15.85546875" customWidth="1"/>
    <col min="2" max="2" width="11.85546875" bestFit="1" customWidth="1"/>
    <col min="3" max="3" width="8.42578125" bestFit="1" customWidth="1"/>
    <col min="4" max="4" width="9.85546875" bestFit="1" customWidth="1"/>
    <col min="5" max="5" width="15.42578125" bestFit="1" customWidth="1"/>
    <col min="6" max="6" width="12" bestFit="1" customWidth="1"/>
    <col min="7" max="7" width="11" customWidth="1"/>
    <col min="8" max="8" width="21.140625" customWidth="1"/>
    <col min="9" max="9" width="18.85546875" customWidth="1"/>
    <col min="10" max="10" width="20.28515625" customWidth="1"/>
    <col min="11" max="11" width="17" customWidth="1"/>
  </cols>
  <sheetData>
    <row r="19" spans="1:13">
      <c r="A19" s="61" t="s">
        <v>128</v>
      </c>
      <c r="J19" s="7"/>
      <c r="K19" s="7"/>
      <c r="L19" s="7"/>
      <c r="M19" s="7"/>
    </row>
    <row r="20" spans="1:13">
      <c r="A20" s="61"/>
      <c r="J20" s="7"/>
      <c r="K20" s="7"/>
      <c r="L20" s="7"/>
      <c r="M20" s="7"/>
    </row>
    <row r="21" spans="1:13">
      <c r="E21" s="2" t="s">
        <v>129</v>
      </c>
      <c r="J21" s="7"/>
      <c r="K21" s="7"/>
      <c r="L21" s="7"/>
      <c r="M21" s="7"/>
    </row>
    <row r="22" spans="1:13" ht="15.75" thickBot="1">
      <c r="B22" s="68"/>
      <c r="C22" s="68"/>
      <c r="D22" s="68"/>
      <c r="E22" s="1" t="s">
        <v>134</v>
      </c>
      <c r="J22" s="7"/>
      <c r="K22" s="7"/>
      <c r="L22" s="7"/>
      <c r="M22" s="7"/>
    </row>
    <row r="23" spans="1:13" ht="15.75" thickBot="1">
      <c r="A23" s="75" t="s">
        <v>117</v>
      </c>
      <c r="B23" s="76" t="s">
        <v>118</v>
      </c>
      <c r="E23" s="2"/>
      <c r="F23" s="17" t="s">
        <v>132</v>
      </c>
      <c r="G23" s="17" t="s">
        <v>118</v>
      </c>
    </row>
    <row r="24" spans="1:13" ht="15.75" thickBot="1">
      <c r="A24" s="77" t="s">
        <v>116</v>
      </c>
      <c r="B24" s="82" t="s">
        <v>119</v>
      </c>
      <c r="E24" s="2" t="s">
        <v>68</v>
      </c>
      <c r="F24" s="2" t="s">
        <v>4</v>
      </c>
      <c r="G24" s="2">
        <v>1</v>
      </c>
    </row>
    <row r="25" spans="1:13" ht="15.75" thickBot="1">
      <c r="A25" s="78" t="s">
        <v>17</v>
      </c>
      <c r="B25" s="83" t="s">
        <v>120</v>
      </c>
      <c r="E25" s="2" t="s">
        <v>130</v>
      </c>
      <c r="F25" s="2" t="s">
        <v>7</v>
      </c>
      <c r="G25" s="2">
        <v>4</v>
      </c>
    </row>
    <row r="26" spans="1:13" ht="15.75" thickBot="1">
      <c r="A26" s="79" t="s">
        <v>18</v>
      </c>
      <c r="B26" s="83" t="s">
        <v>121</v>
      </c>
      <c r="E26" s="2" t="s">
        <v>131</v>
      </c>
      <c r="F26" s="2" t="s">
        <v>16</v>
      </c>
      <c r="G26" s="2">
        <v>4</v>
      </c>
    </row>
    <row r="27" spans="1:13" ht="15.75" thickBot="1">
      <c r="A27" s="80" t="s">
        <v>16</v>
      </c>
      <c r="B27" s="83" t="s">
        <v>122</v>
      </c>
      <c r="E27" s="2" t="s">
        <v>133</v>
      </c>
      <c r="F27" s="80" t="s">
        <v>16</v>
      </c>
      <c r="G27" s="2">
        <f>G24+G25+G26</f>
        <v>9</v>
      </c>
    </row>
    <row r="28" spans="1:13" ht="15.75" thickBot="1">
      <c r="A28" s="81" t="s">
        <v>15</v>
      </c>
      <c r="B28" s="83" t="s">
        <v>123</v>
      </c>
    </row>
  </sheetData>
  <customSheetViews>
    <customSheetView guid="{4A58C8C9-091F-4957-8565-EBB7B116C12F}">
      <selection activeCell="A2" sqref="A2:F9"/>
      <pageMargins left="0.7" right="0.7" top="0.75" bottom="0.75" header="0.3" footer="0.3"/>
      <pageSetup paperSize="9" orientation="portrait"/>
    </customSheetView>
  </customSheetView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2" tint="-0.499984740745262"/>
  </sheetPr>
  <dimension ref="A1:K9"/>
  <sheetViews>
    <sheetView zoomScale="70" zoomScaleNormal="70" zoomScalePageLayoutView="120" workbookViewId="0">
      <selection activeCell="G3" sqref="G3"/>
    </sheetView>
  </sheetViews>
  <sheetFormatPr defaultColWidth="8.85546875" defaultRowHeight="15"/>
  <cols>
    <col min="1" max="1" width="20" customWidth="1"/>
    <col min="2" max="2" width="32.28515625" customWidth="1"/>
    <col min="3" max="3" width="45.85546875" bestFit="1" customWidth="1"/>
    <col min="4" max="4" width="43" customWidth="1"/>
    <col min="5" max="5" width="42.42578125" customWidth="1"/>
    <col min="6" max="6" width="29.140625" customWidth="1"/>
    <col min="7" max="7" width="25" customWidth="1"/>
    <col min="8" max="8" width="21.140625" customWidth="1"/>
    <col min="9" max="9" width="18.85546875" customWidth="1"/>
    <col min="10" max="10" width="20.28515625" customWidth="1"/>
    <col min="11" max="11" width="17" customWidth="1"/>
  </cols>
  <sheetData>
    <row r="1" spans="1:11" ht="15" customHeight="1">
      <c r="A1" s="228" t="s">
        <v>100</v>
      </c>
      <c r="B1" s="229"/>
      <c r="C1" s="229"/>
      <c r="D1" s="229"/>
      <c r="E1" s="229"/>
      <c r="I1" s="10"/>
      <c r="J1" s="10"/>
      <c r="K1" s="9"/>
    </row>
    <row r="2" spans="1:11" ht="18.75">
      <c r="A2" s="67"/>
      <c r="B2" s="72" t="s">
        <v>293</v>
      </c>
      <c r="C2" s="72" t="s">
        <v>234</v>
      </c>
      <c r="D2" s="72" t="s">
        <v>235</v>
      </c>
      <c r="E2" s="72" t="s">
        <v>236</v>
      </c>
      <c r="F2" s="72" t="s">
        <v>237</v>
      </c>
      <c r="G2" s="72" t="s">
        <v>250</v>
      </c>
      <c r="I2" s="10"/>
      <c r="J2" s="10"/>
      <c r="K2" s="9"/>
    </row>
    <row r="3" spans="1:11" ht="105">
      <c r="A3" s="91" t="s">
        <v>99</v>
      </c>
      <c r="B3" s="6" t="s">
        <v>195</v>
      </c>
      <c r="C3" s="6" t="s">
        <v>196</v>
      </c>
      <c r="D3" s="6" t="s">
        <v>197</v>
      </c>
      <c r="E3" s="6" t="s">
        <v>198</v>
      </c>
      <c r="F3" s="6" t="s">
        <v>199</v>
      </c>
      <c r="G3" s="6" t="s">
        <v>306</v>
      </c>
      <c r="I3" s="14"/>
      <c r="J3" s="7"/>
      <c r="K3" s="9"/>
    </row>
    <row r="4" spans="1:11" ht="130.5" customHeight="1">
      <c r="A4" s="92" t="s">
        <v>6</v>
      </c>
      <c r="B4" s="3" t="s">
        <v>200</v>
      </c>
      <c r="C4" s="3" t="s">
        <v>201</v>
      </c>
      <c r="D4" s="93" t="s">
        <v>294</v>
      </c>
      <c r="E4" s="93" t="s">
        <v>222</v>
      </c>
      <c r="F4" s="93" t="s">
        <v>295</v>
      </c>
      <c r="G4" s="93" t="s">
        <v>202</v>
      </c>
      <c r="I4" s="8"/>
      <c r="K4" s="9"/>
    </row>
    <row r="5" spans="1:11" ht="135" customHeight="1">
      <c r="A5" s="92" t="s">
        <v>7</v>
      </c>
      <c r="B5" s="93" t="s">
        <v>203</v>
      </c>
      <c r="C5" s="3" t="s">
        <v>208</v>
      </c>
      <c r="D5" s="93" t="s">
        <v>213</v>
      </c>
      <c r="E5" s="93" t="s">
        <v>223</v>
      </c>
      <c r="F5" s="93" t="s">
        <v>296</v>
      </c>
      <c r="G5" s="93" t="s">
        <v>214</v>
      </c>
      <c r="I5" s="15"/>
      <c r="K5" s="9"/>
    </row>
    <row r="6" spans="1:11" ht="135" customHeight="1">
      <c r="A6" s="92" t="s">
        <v>8</v>
      </c>
      <c r="B6" s="93" t="s">
        <v>204</v>
      </c>
      <c r="C6" s="3" t="s">
        <v>209</v>
      </c>
      <c r="D6" s="93" t="s">
        <v>215</v>
      </c>
      <c r="E6" s="93" t="s">
        <v>224</v>
      </c>
      <c r="F6" s="93" t="s">
        <v>299</v>
      </c>
      <c r="G6" s="93" t="s">
        <v>218</v>
      </c>
      <c r="I6" s="15"/>
      <c r="K6" s="9"/>
    </row>
    <row r="7" spans="1:11" ht="114.75">
      <c r="A7" s="92" t="s">
        <v>9</v>
      </c>
      <c r="B7" s="93" t="s">
        <v>205</v>
      </c>
      <c r="C7" s="3" t="s">
        <v>210</v>
      </c>
      <c r="D7" s="93" t="s">
        <v>216</v>
      </c>
      <c r="E7" s="93" t="s">
        <v>225</v>
      </c>
      <c r="F7" s="93" t="s">
        <v>298</v>
      </c>
      <c r="G7" s="93" t="s">
        <v>219</v>
      </c>
      <c r="I7" s="15"/>
      <c r="K7" s="9"/>
    </row>
    <row r="8" spans="1:11" ht="129" customHeight="1">
      <c r="A8" s="92" t="s">
        <v>10</v>
      </c>
      <c r="B8" s="93" t="s">
        <v>206</v>
      </c>
      <c r="C8" s="3" t="s">
        <v>211</v>
      </c>
      <c r="D8" s="93" t="s">
        <v>211</v>
      </c>
      <c r="E8" s="93" t="s">
        <v>226</v>
      </c>
      <c r="F8" s="93" t="s">
        <v>297</v>
      </c>
      <c r="G8" s="93" t="s">
        <v>220</v>
      </c>
      <c r="I8" s="15"/>
      <c r="K8" s="9"/>
    </row>
    <row r="9" spans="1:11" ht="42" customHeight="1">
      <c r="A9" s="92" t="s">
        <v>19</v>
      </c>
      <c r="B9" s="93" t="s">
        <v>207</v>
      </c>
      <c r="C9" s="3" t="s">
        <v>212</v>
      </c>
      <c r="D9" s="93" t="s">
        <v>217</v>
      </c>
      <c r="E9" s="93" t="s">
        <v>212</v>
      </c>
      <c r="F9" s="93" t="s">
        <v>212</v>
      </c>
      <c r="G9" s="93" t="s">
        <v>221</v>
      </c>
    </row>
  </sheetData>
  <customSheetViews>
    <customSheetView guid="{4A58C8C9-091F-4957-8565-EBB7B116C12F}" scale="120" hiddenColumns="1">
      <selection activeCell="G7" sqref="G7"/>
      <pageMargins left="0.7" right="0.7" top="0.75" bottom="0.75" header="0.3" footer="0.3"/>
      <pageSetup paperSize="9" orientation="portrait"/>
    </customSheetView>
  </customSheetViews>
  <mergeCells count="1">
    <mergeCell ref="A1:E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2" tint="-0.499984740745262"/>
  </sheetPr>
  <dimension ref="A1:I13"/>
  <sheetViews>
    <sheetView workbookViewId="0">
      <selection activeCell="A8" sqref="A8"/>
    </sheetView>
  </sheetViews>
  <sheetFormatPr defaultColWidth="8.85546875" defaultRowHeight="15"/>
  <cols>
    <col min="1" max="1" width="25.140625" customWidth="1"/>
    <col min="2" max="2" width="10.140625" customWidth="1"/>
    <col min="3" max="3" width="12.7109375" customWidth="1"/>
    <col min="4" max="4" width="12" customWidth="1"/>
    <col min="5" max="5" width="4.85546875" customWidth="1"/>
    <col min="6" max="6" width="12.42578125" customWidth="1"/>
  </cols>
  <sheetData>
    <row r="1" spans="1:9">
      <c r="F1" s="90"/>
      <c r="G1" s="90"/>
      <c r="H1" s="90"/>
      <c r="I1" s="90"/>
    </row>
    <row r="7" spans="1:9" ht="15.75" thickBot="1">
      <c r="A7" s="60" t="s">
        <v>300</v>
      </c>
    </row>
    <row r="8" spans="1:9">
      <c r="A8" s="104" t="s">
        <v>141</v>
      </c>
      <c r="B8" s="105"/>
    </row>
    <row r="9" spans="1:9">
      <c r="A9" s="100" t="s">
        <v>116</v>
      </c>
      <c r="B9" s="101"/>
    </row>
    <row r="10" spans="1:9">
      <c r="A10" s="100" t="s">
        <v>17</v>
      </c>
      <c r="B10" s="101"/>
    </row>
    <row r="11" spans="1:9">
      <c r="A11" s="100" t="s">
        <v>8</v>
      </c>
      <c r="B11" s="101"/>
    </row>
    <row r="12" spans="1:9">
      <c r="A12" s="100" t="s">
        <v>16</v>
      </c>
      <c r="B12" s="101"/>
    </row>
    <row r="13" spans="1:9" ht="15.75" thickBot="1">
      <c r="A13" s="102" t="s">
        <v>15</v>
      </c>
      <c r="B13" s="103"/>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Q14"/>
  <sheetViews>
    <sheetView workbookViewId="0">
      <selection activeCell="D9" sqref="D9"/>
    </sheetView>
  </sheetViews>
  <sheetFormatPr defaultColWidth="8.85546875" defaultRowHeight="15"/>
  <cols>
    <col min="1" max="1" width="12.140625" bestFit="1" customWidth="1"/>
    <col min="2" max="2" width="32.42578125" bestFit="1" customWidth="1"/>
    <col min="3" max="3" width="28.140625" bestFit="1" customWidth="1"/>
    <col min="6" max="6" width="12.7109375" customWidth="1"/>
    <col min="8" max="8" width="16.7109375" bestFit="1" customWidth="1"/>
    <col min="9" max="9" width="14.28515625" customWidth="1"/>
    <col min="10" max="10" width="11.85546875" bestFit="1" customWidth="1"/>
    <col min="11" max="11" width="11" customWidth="1"/>
    <col min="12" max="12" width="9.85546875" customWidth="1"/>
    <col min="13" max="13" width="14.28515625" bestFit="1" customWidth="1"/>
    <col min="14" max="14" width="13.42578125" customWidth="1"/>
    <col min="15" max="15" width="14.28515625" customWidth="1"/>
    <col min="16" max="16" width="11.85546875" bestFit="1" customWidth="1"/>
    <col min="17" max="17" width="11" customWidth="1"/>
  </cols>
  <sheetData>
    <row r="1" spans="1:17">
      <c r="B1" t="s">
        <v>25</v>
      </c>
      <c r="C1" t="s">
        <v>26</v>
      </c>
      <c r="D1" s="21" t="s">
        <v>37</v>
      </c>
      <c r="E1" s="2">
        <v>0</v>
      </c>
      <c r="F1" s="30" t="s">
        <v>55</v>
      </c>
      <c r="H1" s="230" t="s">
        <v>56</v>
      </c>
      <c r="I1" s="230"/>
      <c r="J1" s="230"/>
      <c r="K1" s="230"/>
    </row>
    <row r="2" spans="1:17" ht="75">
      <c r="A2" t="s">
        <v>20</v>
      </c>
      <c r="B2" t="s">
        <v>63</v>
      </c>
      <c r="C2" t="s">
        <v>65</v>
      </c>
      <c r="D2" s="13" t="s">
        <v>17</v>
      </c>
      <c r="E2" s="2">
        <v>1</v>
      </c>
      <c r="F2" s="5" t="s">
        <v>10</v>
      </c>
      <c r="H2" s="2"/>
      <c r="I2" s="25" t="s">
        <v>20</v>
      </c>
      <c r="J2" s="25" t="s">
        <v>21</v>
      </c>
      <c r="K2" s="25" t="s">
        <v>22</v>
      </c>
      <c r="M2" s="5" t="s">
        <v>23</v>
      </c>
      <c r="N2" s="24" t="s">
        <v>57</v>
      </c>
      <c r="O2" s="24" t="s">
        <v>58</v>
      </c>
      <c r="P2" s="24" t="s">
        <v>59</v>
      </c>
      <c r="Q2" s="24" t="s">
        <v>22</v>
      </c>
    </row>
    <row r="3" spans="1:17">
      <c r="A3" t="s">
        <v>21</v>
      </c>
      <c r="B3" t="s">
        <v>64</v>
      </c>
      <c r="C3" t="s">
        <v>67</v>
      </c>
      <c r="D3" s="11" t="s">
        <v>18</v>
      </c>
      <c r="E3" s="2">
        <v>2</v>
      </c>
      <c r="F3" s="5" t="s">
        <v>9</v>
      </c>
      <c r="H3" s="21" t="s">
        <v>55</v>
      </c>
      <c r="I3" s="2" t="s">
        <v>17</v>
      </c>
      <c r="J3" s="2" t="s">
        <v>17</v>
      </c>
      <c r="K3" s="25" t="s">
        <v>22</v>
      </c>
      <c r="M3" s="1" t="s">
        <v>55</v>
      </c>
      <c r="N3" s="2" t="s">
        <v>19</v>
      </c>
      <c r="O3" t="s">
        <v>17</v>
      </c>
    </row>
    <row r="4" spans="1:17">
      <c r="A4" t="s">
        <v>22</v>
      </c>
      <c r="B4" t="s">
        <v>62</v>
      </c>
      <c r="C4" t="s">
        <v>66</v>
      </c>
      <c r="D4" s="16" t="s">
        <v>16</v>
      </c>
      <c r="E4" s="2">
        <v>3</v>
      </c>
      <c r="F4" s="5" t="s">
        <v>8</v>
      </c>
      <c r="H4" s="5" t="s">
        <v>10</v>
      </c>
      <c r="I4" s="2" t="s">
        <v>17</v>
      </c>
      <c r="J4" s="2" t="s">
        <v>17</v>
      </c>
      <c r="K4" s="25" t="s">
        <v>22</v>
      </c>
      <c r="M4" s="21" t="s">
        <v>10</v>
      </c>
      <c r="N4" s="2" t="s">
        <v>17</v>
      </c>
      <c r="O4" s="2" t="s">
        <v>17</v>
      </c>
      <c r="P4" s="2" t="s">
        <v>17</v>
      </c>
      <c r="Q4" s="25" t="s">
        <v>22</v>
      </c>
    </row>
    <row r="5" spans="1:17" ht="15.75" thickBot="1">
      <c r="D5" s="12" t="s">
        <v>15</v>
      </c>
      <c r="E5" s="2">
        <v>4</v>
      </c>
      <c r="F5" s="5" t="s">
        <v>7</v>
      </c>
      <c r="H5" s="5" t="s">
        <v>9</v>
      </c>
      <c r="I5" s="2" t="s">
        <v>17</v>
      </c>
      <c r="J5" s="2" t="s">
        <v>17</v>
      </c>
      <c r="K5" s="25" t="s">
        <v>22</v>
      </c>
      <c r="M5" s="5" t="s">
        <v>9</v>
      </c>
      <c r="N5" s="2" t="s">
        <v>17</v>
      </c>
      <c r="O5" s="2" t="s">
        <v>18</v>
      </c>
      <c r="P5" s="2" t="s">
        <v>17</v>
      </c>
      <c r="Q5" s="25" t="s">
        <v>22</v>
      </c>
    </row>
    <row r="6" spans="1:17">
      <c r="C6" s="89" t="s">
        <v>127</v>
      </c>
      <c r="F6" s="5" t="s">
        <v>6</v>
      </c>
      <c r="H6" s="5" t="s">
        <v>8</v>
      </c>
      <c r="I6" s="2" t="s">
        <v>18</v>
      </c>
      <c r="J6" s="2" t="s">
        <v>17</v>
      </c>
      <c r="K6" s="25" t="s">
        <v>22</v>
      </c>
      <c r="M6" s="5" t="s">
        <v>8</v>
      </c>
      <c r="N6" s="2" t="s">
        <v>18</v>
      </c>
      <c r="O6" s="2" t="s">
        <v>16</v>
      </c>
      <c r="P6" s="2" t="s">
        <v>17</v>
      </c>
      <c r="Q6" s="25" t="s">
        <v>22</v>
      </c>
    </row>
    <row r="7" spans="1:17">
      <c r="A7" t="s">
        <v>78</v>
      </c>
      <c r="C7" s="87" t="s">
        <v>96</v>
      </c>
      <c r="H7" s="5" t="s">
        <v>7</v>
      </c>
      <c r="I7" s="2" t="s">
        <v>16</v>
      </c>
      <c r="J7" s="2" t="s">
        <v>17</v>
      </c>
      <c r="K7" s="25" t="s">
        <v>22</v>
      </c>
      <c r="M7" s="5" t="s">
        <v>7</v>
      </c>
      <c r="N7" s="2" t="s">
        <v>16</v>
      </c>
      <c r="O7" s="2" t="s">
        <v>15</v>
      </c>
      <c r="P7" s="2" t="s">
        <v>17</v>
      </c>
      <c r="Q7" s="25" t="s">
        <v>22</v>
      </c>
    </row>
    <row r="8" spans="1:17">
      <c r="A8" t="s">
        <v>79</v>
      </c>
      <c r="C8" s="87" t="s">
        <v>1</v>
      </c>
      <c r="H8" s="5" t="s">
        <v>6</v>
      </c>
      <c r="I8" s="2" t="s">
        <v>15</v>
      </c>
      <c r="J8" s="2" t="s">
        <v>17</v>
      </c>
      <c r="K8" s="25" t="s">
        <v>22</v>
      </c>
      <c r="M8" s="5" t="s">
        <v>6</v>
      </c>
      <c r="N8" s="2" t="s">
        <v>16</v>
      </c>
      <c r="O8" s="2" t="s">
        <v>15</v>
      </c>
      <c r="P8" s="2" t="s">
        <v>17</v>
      </c>
      <c r="Q8" s="25" t="s">
        <v>22</v>
      </c>
    </row>
    <row r="9" spans="1:17">
      <c r="A9" t="s">
        <v>82</v>
      </c>
      <c r="C9" s="87" t="s">
        <v>2</v>
      </c>
    </row>
    <row r="10" spans="1:17">
      <c r="A10" t="s">
        <v>81</v>
      </c>
      <c r="C10" s="87" t="s">
        <v>3</v>
      </c>
      <c r="I10" s="231" t="s">
        <v>86</v>
      </c>
      <c r="J10" s="231"/>
      <c r="K10" s="231"/>
    </row>
    <row r="11" spans="1:17" ht="15.75" thickBot="1">
      <c r="C11" s="88" t="s">
        <v>4</v>
      </c>
      <c r="H11" s="21" t="s">
        <v>85</v>
      </c>
      <c r="I11" s="53" t="s">
        <v>17</v>
      </c>
      <c r="J11" s="53" t="s">
        <v>18</v>
      </c>
      <c r="K11" s="54" t="s">
        <v>16</v>
      </c>
    </row>
    <row r="12" spans="1:17">
      <c r="H12" s="17" t="s">
        <v>16</v>
      </c>
      <c r="I12" s="55" t="s">
        <v>17</v>
      </c>
      <c r="J12" s="55" t="s">
        <v>17</v>
      </c>
      <c r="K12" s="56" t="s">
        <v>18</v>
      </c>
    </row>
    <row r="13" spans="1:17">
      <c r="H13" s="17" t="s">
        <v>18</v>
      </c>
      <c r="I13" s="55" t="s">
        <v>17</v>
      </c>
      <c r="J13" s="57" t="s">
        <v>18</v>
      </c>
      <c r="K13" s="58" t="s">
        <v>16</v>
      </c>
    </row>
    <row r="14" spans="1:17">
      <c r="H14" s="17" t="s">
        <v>17</v>
      </c>
      <c r="I14" s="55" t="s">
        <v>17</v>
      </c>
      <c r="J14" s="58" t="s">
        <v>16</v>
      </c>
      <c r="K14" s="59" t="s">
        <v>15</v>
      </c>
    </row>
  </sheetData>
  <customSheetViews>
    <customSheetView guid="{4A58C8C9-091F-4957-8565-EBB7B116C12F}">
      <selection activeCell="C24" sqref="C24"/>
      <pageMargins left="0.7" right="0.7" top="0.75" bottom="0.75" header="0.3" footer="0.3"/>
      <pageSetup paperSize="9" orientation="portrait"/>
    </customSheetView>
  </customSheetViews>
  <mergeCells count="2">
    <mergeCell ref="H1:K1"/>
    <mergeCell ref="I10:K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40"/>
  <sheetViews>
    <sheetView zoomScale="130" zoomScaleNormal="130" zoomScalePageLayoutView="90" workbookViewId="0"/>
  </sheetViews>
  <sheetFormatPr defaultColWidth="8.85546875" defaultRowHeight="15"/>
  <cols>
    <col min="1" max="1" width="34.85546875" customWidth="1"/>
    <col min="2" max="2" width="41" bestFit="1" customWidth="1"/>
    <col min="3" max="3" width="35.42578125" customWidth="1"/>
    <col min="4" max="4" width="31" customWidth="1"/>
    <col min="5" max="5" width="32.42578125" customWidth="1"/>
  </cols>
  <sheetData>
    <row r="1" spans="1:10" s="18" customFormat="1" ht="15.75" thickBot="1">
      <c r="A1" s="114" t="s">
        <v>303</v>
      </c>
      <c r="B1" s="182"/>
      <c r="C1" s="182"/>
      <c r="D1" s="182"/>
      <c r="E1" s="182"/>
      <c r="F1" s="182"/>
      <c r="G1" s="182"/>
      <c r="H1" s="182"/>
      <c r="I1" s="182"/>
      <c r="J1" s="182"/>
    </row>
    <row r="2" spans="1:10" s="18" customFormat="1" ht="15.75" thickBot="1">
      <c r="A2" s="114" t="s">
        <v>76</v>
      </c>
      <c r="B2" s="182"/>
      <c r="C2" s="182"/>
      <c r="D2" s="182"/>
      <c r="E2" s="182"/>
      <c r="F2" s="182"/>
      <c r="G2" s="182"/>
      <c r="H2" s="182"/>
      <c r="I2" s="182"/>
      <c r="J2" s="182"/>
    </row>
    <row r="3" spans="1:10" s="18" customFormat="1" ht="15.75" thickBot="1">
      <c r="A3" s="114" t="s">
        <v>0</v>
      </c>
      <c r="B3" s="182"/>
      <c r="C3" s="182"/>
      <c r="D3" s="182"/>
      <c r="E3" s="182"/>
      <c r="F3" s="182"/>
      <c r="G3" s="182"/>
      <c r="H3" s="182"/>
      <c r="I3" s="182"/>
      <c r="J3" s="182"/>
    </row>
    <row r="4" spans="1:10" s="18" customFormat="1" ht="15.75" thickBot="1"/>
    <row r="5" spans="1:10" s="18" customFormat="1" ht="15" customHeight="1">
      <c r="A5" s="110" t="s">
        <v>153</v>
      </c>
      <c r="B5" s="183"/>
      <c r="C5" s="183"/>
      <c r="D5" s="183"/>
      <c r="E5" s="184"/>
      <c r="F5" s="107"/>
      <c r="G5" s="107"/>
      <c r="H5" s="28"/>
      <c r="I5" s="31"/>
      <c r="J5" s="31"/>
    </row>
    <row r="6" spans="1:10" s="18" customFormat="1" ht="15.75" thickBot="1">
      <c r="A6" s="111"/>
      <c r="B6" s="185"/>
      <c r="C6" s="185"/>
      <c r="D6" s="185"/>
      <c r="E6" s="186"/>
      <c r="F6" s="107"/>
      <c r="G6" s="107"/>
      <c r="H6" s="28"/>
      <c r="I6" s="32"/>
      <c r="J6" s="32"/>
    </row>
    <row r="7" spans="1:10" s="18" customFormat="1" ht="30.75" thickBot="1">
      <c r="A7" s="112" t="s">
        <v>154</v>
      </c>
      <c r="B7" s="108"/>
      <c r="C7" s="109" t="s">
        <v>277</v>
      </c>
      <c r="D7" s="175"/>
      <c r="E7" s="176"/>
      <c r="F7" s="106"/>
      <c r="G7" s="106"/>
      <c r="H7" s="28"/>
      <c r="I7" s="34"/>
      <c r="J7" s="34"/>
    </row>
    <row r="8" spans="1:10" s="18" customFormat="1" ht="45.75" thickBot="1">
      <c r="A8" s="112" t="s">
        <v>155</v>
      </c>
      <c r="B8" s="108"/>
      <c r="C8" s="109" t="s">
        <v>278</v>
      </c>
      <c r="D8" s="175"/>
      <c r="E8" s="176"/>
      <c r="F8" s="106"/>
      <c r="G8" s="106"/>
      <c r="H8" s="28"/>
      <c r="I8" s="35"/>
      <c r="J8" s="35"/>
    </row>
    <row r="9" spans="1:10" s="18" customFormat="1" ht="15" customHeight="1">
      <c r="A9" s="177" t="s">
        <v>157</v>
      </c>
      <c r="B9" s="180"/>
      <c r="C9" s="181"/>
      <c r="D9" s="106"/>
      <c r="E9" s="106"/>
      <c r="F9" s="106"/>
      <c r="G9" s="106"/>
      <c r="H9" s="28"/>
      <c r="I9" s="35"/>
      <c r="J9" s="35"/>
    </row>
    <row r="10" spans="1:10" s="18" customFormat="1">
      <c r="A10" s="178"/>
      <c r="B10" s="180"/>
      <c r="C10" s="181"/>
      <c r="D10" s="106"/>
      <c r="E10" s="106"/>
      <c r="F10" s="106"/>
      <c r="G10" s="106"/>
      <c r="H10" s="28"/>
      <c r="I10" s="35"/>
      <c r="J10" s="35"/>
    </row>
    <row r="11" spans="1:10" s="18" customFormat="1">
      <c r="A11" s="178"/>
      <c r="B11" s="180"/>
      <c r="C11" s="181"/>
      <c r="D11" s="106"/>
      <c r="E11" s="106"/>
      <c r="F11" s="106"/>
      <c r="G11" s="106"/>
      <c r="H11" s="28"/>
      <c r="I11" s="35"/>
      <c r="J11" s="35"/>
    </row>
    <row r="12" spans="1:10" s="18" customFormat="1">
      <c r="A12" s="178"/>
      <c r="B12" s="180"/>
      <c r="C12" s="181"/>
      <c r="D12" s="106"/>
      <c r="E12" s="106"/>
      <c r="F12" s="106"/>
      <c r="G12" s="106"/>
      <c r="H12" s="28"/>
      <c r="I12" s="35"/>
      <c r="J12" s="35"/>
    </row>
    <row r="13" spans="1:10" s="18" customFormat="1">
      <c r="A13" s="178"/>
      <c r="B13" s="180"/>
      <c r="C13" s="181"/>
      <c r="D13" s="106"/>
      <c r="E13" s="106"/>
      <c r="F13" s="106"/>
      <c r="G13" s="106"/>
      <c r="H13" s="28"/>
      <c r="I13" s="35"/>
      <c r="J13" s="35"/>
    </row>
    <row r="14" spans="1:10" s="18" customFormat="1">
      <c r="A14" s="178"/>
      <c r="B14" s="180"/>
      <c r="C14" s="181"/>
      <c r="D14" s="106"/>
      <c r="E14" s="106"/>
      <c r="F14" s="106"/>
      <c r="G14" s="106"/>
      <c r="H14" s="28"/>
      <c r="I14" s="35"/>
      <c r="J14" s="35"/>
    </row>
    <row r="15" spans="1:10" s="18" customFormat="1">
      <c r="A15" s="178"/>
      <c r="B15" s="180"/>
      <c r="C15" s="181"/>
      <c r="D15" s="106"/>
      <c r="E15" s="106"/>
      <c r="F15" s="106"/>
      <c r="G15" s="106"/>
      <c r="H15" s="28"/>
      <c r="I15" s="35"/>
      <c r="J15" s="35"/>
    </row>
    <row r="16" spans="1:10" s="18" customFormat="1">
      <c r="A16" s="178"/>
      <c r="B16" s="180"/>
      <c r="C16" s="181"/>
      <c r="D16" s="106"/>
      <c r="E16" s="106"/>
      <c r="F16" s="106"/>
      <c r="G16" s="106"/>
      <c r="H16" s="28"/>
      <c r="I16" s="35"/>
      <c r="J16" s="35"/>
    </row>
    <row r="17" spans="1:10" s="18" customFormat="1">
      <c r="A17" s="178"/>
      <c r="B17" s="180"/>
      <c r="C17" s="181"/>
      <c r="D17" s="106"/>
      <c r="E17" s="106"/>
      <c r="F17" s="106"/>
      <c r="G17" s="106"/>
      <c r="H17" s="28"/>
      <c r="I17" s="35"/>
      <c r="J17" s="35"/>
    </row>
    <row r="18" spans="1:10" s="18" customFormat="1">
      <c r="A18" s="178"/>
      <c r="B18" s="180"/>
      <c r="C18" s="181"/>
      <c r="D18" s="106"/>
      <c r="E18" s="106"/>
      <c r="F18" s="106"/>
      <c r="G18" s="106"/>
      <c r="H18" s="28"/>
      <c r="I18" s="35"/>
      <c r="J18" s="35"/>
    </row>
    <row r="19" spans="1:10" s="18" customFormat="1">
      <c r="A19" s="178"/>
      <c r="B19" s="180"/>
      <c r="C19" s="181"/>
      <c r="D19" s="106"/>
      <c r="E19" s="106"/>
      <c r="F19" s="106"/>
      <c r="G19" s="106"/>
      <c r="H19" s="28"/>
      <c r="I19" s="35"/>
      <c r="J19" s="35"/>
    </row>
    <row r="20" spans="1:10" s="18" customFormat="1" ht="15.75" thickBot="1">
      <c r="A20" s="179"/>
      <c r="B20" s="180"/>
      <c r="C20" s="181"/>
      <c r="D20" s="106"/>
      <c r="E20" s="106"/>
      <c r="F20" s="106"/>
      <c r="G20" s="106"/>
      <c r="H20" s="28"/>
      <c r="I20" s="35"/>
      <c r="J20" s="35"/>
    </row>
    <row r="21" spans="1:10" s="18" customFormat="1" ht="90.75" thickBot="1">
      <c r="A21" s="113" t="s">
        <v>279</v>
      </c>
      <c r="B21" s="119" t="s">
        <v>152</v>
      </c>
      <c r="C21" s="119" t="s">
        <v>229</v>
      </c>
      <c r="E21" s="33"/>
      <c r="F21" s="33"/>
      <c r="G21" s="33"/>
      <c r="I21" s="33"/>
      <c r="J21" s="33"/>
    </row>
    <row r="22" spans="1:10" ht="15" customHeight="1">
      <c r="A22" s="100" t="s">
        <v>142</v>
      </c>
      <c r="B22" s="152" t="s">
        <v>301</v>
      </c>
      <c r="C22" s="2"/>
    </row>
    <row r="23" spans="1:10" ht="15" customHeight="1">
      <c r="A23" s="100" t="s">
        <v>143</v>
      </c>
      <c r="B23" s="152" t="s">
        <v>302</v>
      </c>
      <c r="C23" s="2"/>
    </row>
    <row r="24" spans="1:10" ht="15" customHeight="1">
      <c r="A24" s="100" t="s">
        <v>144</v>
      </c>
      <c r="B24" s="2"/>
      <c r="C24" s="2"/>
    </row>
    <row r="25" spans="1:10" ht="15" customHeight="1">
      <c r="A25" s="100" t="s">
        <v>145</v>
      </c>
      <c r="B25" s="2"/>
      <c r="C25" s="2"/>
    </row>
    <row r="26" spans="1:10" ht="15" customHeight="1">
      <c r="A26" s="100" t="s">
        <v>146</v>
      </c>
      <c r="B26" s="2"/>
      <c r="C26" s="2"/>
    </row>
    <row r="27" spans="1:10" ht="15" customHeight="1">
      <c r="A27" s="100" t="s">
        <v>147</v>
      </c>
      <c r="B27" s="2"/>
      <c r="C27" s="2"/>
    </row>
    <row r="28" spans="1:10" ht="15" customHeight="1">
      <c r="A28" s="100" t="s">
        <v>148</v>
      </c>
      <c r="B28" s="2"/>
      <c r="C28" s="2"/>
    </row>
    <row r="29" spans="1:10" ht="15" customHeight="1">
      <c r="A29" s="100" t="s">
        <v>149</v>
      </c>
      <c r="B29" s="2"/>
      <c r="C29" s="2"/>
    </row>
    <row r="30" spans="1:10" ht="15" customHeight="1">
      <c r="A30" s="100" t="s">
        <v>150</v>
      </c>
      <c r="B30" s="2"/>
      <c r="C30" s="2"/>
    </row>
    <row r="31" spans="1:10" ht="15.75" customHeight="1" thickBot="1">
      <c r="A31" s="102" t="s">
        <v>151</v>
      </c>
      <c r="B31" s="2"/>
      <c r="C31" s="2"/>
    </row>
    <row r="32" spans="1:10" ht="45.75" customHeight="1" thickBot="1">
      <c r="A32" s="187" t="s">
        <v>230</v>
      </c>
      <c r="B32" s="188"/>
    </row>
    <row r="33" spans="1:2" ht="30">
      <c r="A33" s="115" t="s">
        <v>280</v>
      </c>
      <c r="B33" s="116" t="s">
        <v>156</v>
      </c>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sheetData>
  <mergeCells count="20">
    <mergeCell ref="A32:B32"/>
    <mergeCell ref="B1:J1"/>
    <mergeCell ref="B2:J2"/>
    <mergeCell ref="B3:J3"/>
    <mergeCell ref="B5:E6"/>
    <mergeCell ref="D7:E7"/>
    <mergeCell ref="D8:E8"/>
    <mergeCell ref="A9:A20"/>
    <mergeCell ref="B9:C9"/>
    <mergeCell ref="B10:C10"/>
    <mergeCell ref="B11:C11"/>
    <mergeCell ref="B12:C12"/>
    <mergeCell ref="B13:C13"/>
    <mergeCell ref="B14:C14"/>
    <mergeCell ref="B15:C15"/>
    <mergeCell ref="B16:C16"/>
    <mergeCell ref="B17:C17"/>
    <mergeCell ref="B18:C18"/>
    <mergeCell ref="B19:C19"/>
    <mergeCell ref="B20:C20"/>
  </mergeCells>
  <dataValidations count="2">
    <dataValidation type="list" allowBlank="1" showInputMessage="1" showErrorMessage="1" sqref="B7" xr:uid="{00000000-0002-0000-0100-000000000000}">
      <formula1>Timeframe</formula1>
    </dataValidation>
    <dataValidation type="list" allowBlank="1" showInputMessage="1" showErrorMessage="1" sqref="B8" xr:uid="{00000000-0002-0000-0100-000001000000}">
      <formula1>RCP</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sheetPr>
  <dimension ref="A1:J21"/>
  <sheetViews>
    <sheetView zoomScale="80" zoomScaleNormal="80" zoomScalePageLayoutView="90" workbookViewId="0">
      <selection activeCell="C10" sqref="C10"/>
    </sheetView>
  </sheetViews>
  <sheetFormatPr defaultColWidth="8.85546875" defaultRowHeight="15"/>
  <cols>
    <col min="1" max="1" width="28.28515625" customWidth="1"/>
    <col min="2" max="2" width="28.85546875" customWidth="1"/>
    <col min="3" max="3" width="35.42578125" customWidth="1"/>
    <col min="4" max="4" width="31" customWidth="1"/>
    <col min="5" max="5" width="27.42578125" customWidth="1"/>
  </cols>
  <sheetData>
    <row r="1" spans="1:10" s="18" customFormat="1" ht="42.75" customHeight="1" thickBot="1">
      <c r="A1" s="189" t="s">
        <v>257</v>
      </c>
      <c r="B1" s="189"/>
      <c r="C1" s="189"/>
      <c r="D1" s="189"/>
      <c r="E1" s="189"/>
      <c r="F1" s="33"/>
      <c r="G1" s="33"/>
      <c r="H1" s="33"/>
      <c r="I1" s="33"/>
      <c r="J1" s="33"/>
    </row>
    <row r="2" spans="1:10" ht="63.75" thickBot="1">
      <c r="A2" s="118" t="s">
        <v>109</v>
      </c>
      <c r="B2" s="118" t="s">
        <v>231</v>
      </c>
      <c r="C2" s="118" t="s">
        <v>283</v>
      </c>
      <c r="D2" s="118" t="s">
        <v>88</v>
      </c>
      <c r="E2" s="118" t="s">
        <v>284</v>
      </c>
    </row>
    <row r="3" spans="1:10" ht="56.25">
      <c r="A3" s="140" t="s">
        <v>101</v>
      </c>
      <c r="B3" s="141" t="s">
        <v>161</v>
      </c>
      <c r="C3" s="141" t="s">
        <v>285</v>
      </c>
      <c r="D3" s="141" t="s">
        <v>162</v>
      </c>
      <c r="E3" s="141" t="s">
        <v>110</v>
      </c>
    </row>
    <row r="4" spans="1:10" ht="56.25" customHeight="1">
      <c r="A4" s="141" t="s">
        <v>102</v>
      </c>
      <c r="B4" s="141" t="s">
        <v>163</v>
      </c>
      <c r="C4" s="141" t="s">
        <v>164</v>
      </c>
      <c r="D4" s="141" t="s">
        <v>286</v>
      </c>
      <c r="E4" s="141" t="s">
        <v>110</v>
      </c>
    </row>
    <row r="5" spans="1:10" ht="39.75" customHeight="1">
      <c r="A5" s="73" t="s">
        <v>103</v>
      </c>
      <c r="B5" s="52"/>
      <c r="C5" s="52"/>
      <c r="D5" s="52"/>
      <c r="E5" s="52"/>
    </row>
    <row r="6" spans="1:10" ht="36.75" customHeight="1">
      <c r="A6" s="73" t="s">
        <v>104</v>
      </c>
      <c r="B6" s="52"/>
      <c r="C6" s="52"/>
      <c r="D6" s="52"/>
      <c r="E6" s="52"/>
    </row>
    <row r="7" spans="1:10" ht="36" customHeight="1">
      <c r="A7" s="73" t="s">
        <v>105</v>
      </c>
      <c r="B7" s="52"/>
      <c r="C7" s="52"/>
      <c r="D7" s="52"/>
      <c r="E7" s="52"/>
    </row>
    <row r="8" spans="1:10" ht="38.25" customHeight="1">
      <c r="A8" s="73" t="s">
        <v>106</v>
      </c>
      <c r="B8" s="52"/>
      <c r="C8" s="52"/>
      <c r="D8" s="52"/>
      <c r="E8" s="52"/>
    </row>
    <row r="9" spans="1:10" ht="30">
      <c r="A9" s="73" t="s">
        <v>232</v>
      </c>
      <c r="B9" s="2"/>
      <c r="C9" s="2"/>
      <c r="D9" s="2"/>
      <c r="E9" s="2"/>
    </row>
    <row r="10" spans="1:10">
      <c r="A10" s="73" t="s">
        <v>107</v>
      </c>
      <c r="B10" s="2"/>
      <c r="C10" s="2"/>
      <c r="D10" s="2"/>
      <c r="E10" s="2"/>
    </row>
    <row r="11" spans="1:10">
      <c r="A11" s="73" t="s">
        <v>282</v>
      </c>
      <c r="B11" s="2"/>
      <c r="C11" s="2"/>
      <c r="D11" s="2"/>
      <c r="E11" s="2"/>
    </row>
    <row r="12" spans="1:10">
      <c r="A12" s="2"/>
      <c r="B12" s="2"/>
      <c r="C12" s="2"/>
      <c r="D12" s="2"/>
      <c r="E12" s="2"/>
    </row>
    <row r="13" spans="1:10">
      <c r="A13" s="2"/>
      <c r="B13" s="2"/>
      <c r="C13" s="2"/>
      <c r="D13" s="2"/>
      <c r="E13" s="2"/>
    </row>
    <row r="14" spans="1:10">
      <c r="A14" s="2"/>
      <c r="B14" s="2"/>
      <c r="C14" s="2"/>
      <c r="D14" s="2"/>
      <c r="E14" s="2"/>
    </row>
    <row r="15" spans="1:10">
      <c r="A15" s="2"/>
      <c r="B15" s="2"/>
      <c r="C15" s="2"/>
      <c r="D15" s="2"/>
      <c r="E15" s="2"/>
    </row>
    <row r="16" spans="1:10">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sheetData>
  <customSheetViews>
    <customSheetView guid="{4A58C8C9-091F-4957-8565-EBB7B116C12F}" topLeftCell="A4">
      <selection activeCell="G14" sqref="G14"/>
      <pageMargins left="0.7" right="0.7" top="0.75" bottom="0.75" header="0.3" footer="0.3"/>
    </customSheetView>
  </customSheetViews>
  <mergeCells count="1">
    <mergeCell ref="A1:E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44"/>
  <sheetViews>
    <sheetView zoomScale="80" zoomScaleNormal="80" zoomScalePageLayoutView="90" workbookViewId="0">
      <selection activeCell="E3" sqref="E3"/>
    </sheetView>
  </sheetViews>
  <sheetFormatPr defaultColWidth="8.85546875" defaultRowHeight="15"/>
  <cols>
    <col min="1" max="1" width="23.85546875" customWidth="1"/>
    <col min="2" max="3" width="26.42578125" customWidth="1"/>
    <col min="4" max="5" width="34" customWidth="1"/>
    <col min="6" max="6" width="11.28515625" customWidth="1"/>
    <col min="7" max="7" width="35.7109375" customWidth="1"/>
  </cols>
  <sheetData>
    <row r="1" spans="1:5" ht="113.25" thickBot="1">
      <c r="A1" s="117" t="s">
        <v>287</v>
      </c>
      <c r="B1" s="196" t="s">
        <v>288</v>
      </c>
      <c r="C1" s="197"/>
      <c r="D1" s="197"/>
      <c r="E1" s="198"/>
    </row>
    <row r="2" spans="1:5" ht="37.5" customHeight="1">
      <c r="A2" s="190" t="s">
        <v>244</v>
      </c>
      <c r="B2" s="193" t="s">
        <v>158</v>
      </c>
      <c r="C2" s="193"/>
      <c r="D2" s="194" t="s">
        <v>159</v>
      </c>
      <c r="E2" s="195"/>
    </row>
    <row r="3" spans="1:5" ht="18.75">
      <c r="A3" s="191"/>
      <c r="B3" s="123" t="s">
        <v>160</v>
      </c>
      <c r="C3" s="123" t="s">
        <v>308</v>
      </c>
      <c r="D3" s="123" t="s">
        <v>160</v>
      </c>
      <c r="E3" s="123" t="s">
        <v>308</v>
      </c>
    </row>
    <row r="4" spans="1:5" ht="37.5" customHeight="1">
      <c r="A4" s="191"/>
      <c r="B4" s="122"/>
      <c r="C4" s="122"/>
      <c r="D4" s="122"/>
      <c r="E4" s="122"/>
    </row>
    <row r="5" spans="1:5" ht="18.75">
      <c r="A5" s="191"/>
      <c r="B5" s="122"/>
      <c r="C5" s="122"/>
      <c r="D5" s="122"/>
      <c r="E5" s="122"/>
    </row>
    <row r="6" spans="1:5" ht="18.75">
      <c r="A6" s="191"/>
      <c r="B6" s="122"/>
      <c r="C6" s="122"/>
      <c r="D6" s="122"/>
      <c r="E6" s="122"/>
    </row>
    <row r="7" spans="1:5" ht="18.75">
      <c r="A7" s="191"/>
      <c r="B7" s="122"/>
      <c r="C7" s="122"/>
      <c r="D7" s="122"/>
      <c r="E7" s="122"/>
    </row>
    <row r="8" spans="1:5" ht="18.75">
      <c r="A8" s="191"/>
      <c r="B8" s="122"/>
      <c r="C8" s="122"/>
      <c r="D8" s="122"/>
      <c r="E8" s="122"/>
    </row>
    <row r="9" spans="1:5" ht="19.5" thickBot="1">
      <c r="A9" s="192"/>
      <c r="B9" s="122"/>
      <c r="C9" s="122"/>
      <c r="D9" s="122"/>
      <c r="E9" s="122"/>
    </row>
    <row r="10" spans="1:5" ht="18.75">
      <c r="A10" s="190"/>
      <c r="B10" s="122"/>
      <c r="C10" s="122"/>
      <c r="D10" s="122"/>
      <c r="E10" s="122"/>
    </row>
    <row r="11" spans="1:5" ht="18.75">
      <c r="A11" s="191"/>
      <c r="B11" s="122"/>
      <c r="C11" s="122"/>
      <c r="D11" s="122"/>
      <c r="E11" s="122"/>
    </row>
    <row r="12" spans="1:5" ht="18.75">
      <c r="A12" s="191"/>
      <c r="B12" s="122"/>
      <c r="C12" s="122"/>
      <c r="D12" s="122"/>
      <c r="E12" s="122"/>
    </row>
    <row r="13" spans="1:5" ht="18.75">
      <c r="A13" s="191"/>
      <c r="B13" s="122"/>
      <c r="C13" s="122"/>
      <c r="D13" s="122"/>
      <c r="E13" s="122"/>
    </row>
    <row r="14" spans="1:5" ht="19.5" thickBot="1">
      <c r="A14" s="192"/>
      <c r="B14" s="122"/>
      <c r="C14" s="122"/>
      <c r="D14" s="122"/>
      <c r="E14" s="122"/>
    </row>
    <row r="15" spans="1:5" ht="18.75">
      <c r="A15" s="190"/>
      <c r="B15" s="122"/>
      <c r="C15" s="122"/>
      <c r="D15" s="122"/>
      <c r="E15" s="122"/>
    </row>
    <row r="16" spans="1:5" ht="18.75">
      <c r="A16" s="191"/>
      <c r="B16" s="122"/>
      <c r="C16" s="122"/>
      <c r="D16" s="122"/>
      <c r="E16" s="122"/>
    </row>
    <row r="17" spans="1:5" ht="18.75">
      <c r="A17" s="191"/>
      <c r="B17" s="122"/>
      <c r="C17" s="122"/>
      <c r="D17" s="122"/>
      <c r="E17" s="122"/>
    </row>
    <row r="18" spans="1:5" ht="18.75">
      <c r="A18" s="191"/>
      <c r="B18" s="122"/>
      <c r="C18" s="122"/>
      <c r="D18" s="122"/>
      <c r="E18" s="122"/>
    </row>
    <row r="19" spans="1:5" ht="18.75">
      <c r="A19" s="191"/>
      <c r="B19" s="122"/>
      <c r="C19" s="122"/>
      <c r="D19" s="122"/>
      <c r="E19" s="122"/>
    </row>
    <row r="20" spans="1:5" ht="19.5" thickBot="1">
      <c r="A20" s="192"/>
      <c r="B20" s="122"/>
      <c r="C20" s="122"/>
      <c r="D20" s="122"/>
      <c r="E20" s="122"/>
    </row>
    <row r="21" spans="1:5" ht="18.75">
      <c r="A21" s="190"/>
      <c r="B21" s="122"/>
      <c r="C21" s="122"/>
      <c r="D21" s="122"/>
      <c r="E21" s="122"/>
    </row>
    <row r="22" spans="1:5" ht="18.75">
      <c r="A22" s="191"/>
      <c r="B22" s="122"/>
      <c r="C22" s="122"/>
      <c r="D22" s="122"/>
      <c r="E22" s="122"/>
    </row>
    <row r="23" spans="1:5" ht="18.75">
      <c r="A23" s="191"/>
      <c r="B23" s="122"/>
      <c r="C23" s="122"/>
      <c r="D23" s="122"/>
      <c r="E23" s="122"/>
    </row>
    <row r="24" spans="1:5" ht="18.75">
      <c r="A24" s="191"/>
      <c r="B24" s="122"/>
      <c r="C24" s="122"/>
      <c r="D24" s="122"/>
      <c r="E24" s="122"/>
    </row>
    <row r="25" spans="1:5" ht="18.75">
      <c r="A25" s="191"/>
      <c r="B25" s="122"/>
      <c r="C25" s="122"/>
      <c r="D25" s="122"/>
      <c r="E25" s="122"/>
    </row>
    <row r="26" spans="1:5" ht="18.75">
      <c r="A26" s="191"/>
      <c r="B26" s="122"/>
      <c r="C26" s="122"/>
      <c r="D26" s="122"/>
      <c r="E26" s="122"/>
    </row>
    <row r="27" spans="1:5" ht="19.5" thickBot="1">
      <c r="A27" s="192"/>
      <c r="B27" s="122"/>
      <c r="C27" s="122"/>
      <c r="D27" s="122"/>
      <c r="E27" s="122"/>
    </row>
    <row r="28" spans="1:5" ht="18.75">
      <c r="A28" s="190"/>
      <c r="B28" s="122"/>
      <c r="C28" s="122"/>
      <c r="D28" s="122"/>
      <c r="E28" s="122"/>
    </row>
    <row r="29" spans="1:5" ht="18.75">
      <c r="A29" s="191"/>
      <c r="B29" s="122"/>
      <c r="C29" s="122"/>
      <c r="D29" s="122"/>
      <c r="E29" s="122"/>
    </row>
    <row r="30" spans="1:5" ht="18.75">
      <c r="A30" s="191"/>
      <c r="B30" s="122"/>
      <c r="C30" s="122"/>
      <c r="D30" s="122"/>
      <c r="E30" s="122"/>
    </row>
    <row r="31" spans="1:5" ht="18.75">
      <c r="A31" s="191"/>
      <c r="B31" s="122"/>
      <c r="C31" s="122"/>
      <c r="D31" s="122"/>
      <c r="E31" s="122"/>
    </row>
    <row r="32" spans="1:5" ht="18.75">
      <c r="A32" s="191"/>
      <c r="B32" s="122"/>
      <c r="C32" s="122"/>
      <c r="D32" s="122"/>
      <c r="E32" s="122"/>
    </row>
    <row r="33" spans="1:5" ht="19.5" thickBot="1">
      <c r="A33" s="192"/>
      <c r="B33" s="122"/>
      <c r="C33" s="122"/>
      <c r="D33" s="122"/>
      <c r="E33" s="122"/>
    </row>
    <row r="34" spans="1:5" ht="25.5" customHeight="1">
      <c r="A34" s="190"/>
      <c r="B34" s="122"/>
      <c r="C34" s="122"/>
      <c r="D34" s="122"/>
      <c r="E34" s="122"/>
    </row>
    <row r="35" spans="1:5" ht="18.75">
      <c r="A35" s="191"/>
      <c r="B35" s="122"/>
      <c r="C35" s="122"/>
      <c r="D35" s="122"/>
      <c r="E35" s="122"/>
    </row>
    <row r="36" spans="1:5" ht="18.75">
      <c r="A36" s="191"/>
      <c r="B36" s="122"/>
      <c r="C36" s="122"/>
      <c r="D36" s="122"/>
      <c r="E36" s="122"/>
    </row>
    <row r="37" spans="1:5" ht="18.75">
      <c r="A37" s="191"/>
      <c r="B37" s="122"/>
      <c r="C37" s="122"/>
      <c r="D37" s="122"/>
      <c r="E37" s="122"/>
    </row>
    <row r="38" spans="1:5" ht="19.5" thickBot="1">
      <c r="A38" s="192"/>
      <c r="B38" s="122"/>
      <c r="C38" s="122"/>
      <c r="D38" s="122"/>
      <c r="E38" s="122"/>
    </row>
    <row r="39" spans="1:5" ht="18.75">
      <c r="A39" s="190"/>
      <c r="B39" s="122"/>
      <c r="C39" s="122"/>
      <c r="D39" s="122"/>
      <c r="E39" s="122"/>
    </row>
    <row r="40" spans="1:5" ht="18.75">
      <c r="A40" s="191"/>
      <c r="B40" s="122"/>
      <c r="C40" s="122"/>
      <c r="D40" s="122"/>
      <c r="E40" s="122"/>
    </row>
    <row r="41" spans="1:5" ht="15.75" customHeight="1">
      <c r="A41" s="191"/>
      <c r="B41" s="122"/>
      <c r="C41" s="122"/>
      <c r="D41" s="122"/>
      <c r="E41" s="122"/>
    </row>
    <row r="42" spans="1:5" ht="18.75">
      <c r="A42" s="191"/>
      <c r="B42" s="122"/>
      <c r="C42" s="122"/>
      <c r="D42" s="122"/>
      <c r="E42" s="122"/>
    </row>
    <row r="43" spans="1:5" ht="15.75" customHeight="1">
      <c r="A43" s="191"/>
      <c r="B43" s="122"/>
      <c r="C43" s="122"/>
      <c r="D43" s="122"/>
      <c r="E43" s="122"/>
    </row>
    <row r="44" spans="1:5" ht="24" customHeight="1" thickBot="1">
      <c r="A44" s="192"/>
      <c r="B44" s="122"/>
      <c r="C44" s="122"/>
      <c r="D44" s="122"/>
      <c r="E44" s="122"/>
    </row>
  </sheetData>
  <mergeCells count="10">
    <mergeCell ref="A10:A14"/>
    <mergeCell ref="B2:C2"/>
    <mergeCell ref="D2:E2"/>
    <mergeCell ref="A2:A9"/>
    <mergeCell ref="B1:E1"/>
    <mergeCell ref="A39:A44"/>
    <mergeCell ref="A34:A38"/>
    <mergeCell ref="A28:A33"/>
    <mergeCell ref="A21:A27"/>
    <mergeCell ref="A15:A20"/>
  </mergeCells>
  <pageMargins left="0.7" right="0.7" top="0.75" bottom="0.75" header="0.3" footer="0.3"/>
  <pageSetup paperSize="9" scale="10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sheetPr>
  <dimension ref="A1:F21"/>
  <sheetViews>
    <sheetView zoomScale="150" zoomScaleNormal="90" workbookViewId="0">
      <selection activeCell="E5" sqref="E5"/>
    </sheetView>
  </sheetViews>
  <sheetFormatPr defaultColWidth="8.85546875" defaultRowHeight="15"/>
  <cols>
    <col min="1" max="1" width="19.140625" style="18" customWidth="1"/>
    <col min="2" max="2" width="20.140625" style="18" customWidth="1"/>
    <col min="3" max="3" width="26.42578125" style="18" customWidth="1"/>
    <col min="4" max="4" width="32.42578125" style="18" customWidth="1"/>
    <col min="5" max="5" width="29.140625" style="18" customWidth="1"/>
    <col min="6" max="6" width="16.140625" style="18" customWidth="1"/>
    <col min="7" max="16384" width="8.85546875" style="18"/>
  </cols>
  <sheetData>
    <row r="1" spans="1:6" ht="41.25" customHeight="1" thickBot="1">
      <c r="A1" s="199" t="s">
        <v>289</v>
      </c>
      <c r="B1" s="200"/>
      <c r="C1" s="200"/>
      <c r="D1" s="200"/>
      <c r="E1" s="200"/>
      <c r="F1" s="200"/>
    </row>
    <row r="2" spans="1:6" s="85" customFormat="1" ht="48" thickBot="1">
      <c r="A2" s="84" t="s">
        <v>124</v>
      </c>
      <c r="B2" s="84" t="s">
        <v>84</v>
      </c>
      <c r="C2" s="84" t="s">
        <v>290</v>
      </c>
      <c r="D2" s="84" t="s">
        <v>125</v>
      </c>
      <c r="E2" s="84" t="s">
        <v>85</v>
      </c>
      <c r="F2" s="84" t="s">
        <v>304</v>
      </c>
    </row>
    <row r="3" spans="1:6" ht="195">
      <c r="A3" s="142" t="s">
        <v>102</v>
      </c>
      <c r="B3" s="143" t="s">
        <v>258</v>
      </c>
      <c r="C3" s="143" t="s">
        <v>259</v>
      </c>
      <c r="D3" s="143" t="s">
        <v>260</v>
      </c>
      <c r="E3" s="143" t="s">
        <v>261</v>
      </c>
      <c r="F3" s="144" t="s">
        <v>8</v>
      </c>
    </row>
    <row r="4" spans="1:6" ht="30">
      <c r="A4" s="73" t="s">
        <v>101</v>
      </c>
      <c r="B4" s="62"/>
      <c r="C4" s="62"/>
      <c r="D4" s="62"/>
      <c r="E4" s="62"/>
      <c r="F4" s="64"/>
    </row>
    <row r="5" spans="1:6" ht="41.25" customHeight="1">
      <c r="A5" s="73" t="s">
        <v>103</v>
      </c>
      <c r="B5" s="63"/>
      <c r="C5" s="63"/>
      <c r="D5" s="63"/>
      <c r="E5" s="63"/>
      <c r="F5" s="64"/>
    </row>
    <row r="6" spans="1:6" ht="40.5" customHeight="1">
      <c r="A6" s="73" t="s">
        <v>104</v>
      </c>
      <c r="B6" s="63"/>
      <c r="C6" s="63"/>
      <c r="D6" s="63"/>
      <c r="E6" s="63"/>
      <c r="F6" s="64"/>
    </row>
    <row r="7" spans="1:6" ht="34.5" customHeight="1">
      <c r="A7" s="73" t="s">
        <v>105</v>
      </c>
      <c r="B7" s="63"/>
      <c r="C7" s="63"/>
      <c r="D7" s="63"/>
      <c r="E7" s="63"/>
      <c r="F7" s="64"/>
    </row>
    <row r="8" spans="1:6" ht="34.5" customHeight="1">
      <c r="A8" s="73" t="s">
        <v>106</v>
      </c>
      <c r="B8" s="63"/>
      <c r="C8" s="63"/>
      <c r="D8" s="63"/>
      <c r="E8" s="63"/>
      <c r="F8" s="64"/>
    </row>
    <row r="9" spans="1:6" ht="35.25" customHeight="1">
      <c r="A9" s="73" t="s">
        <v>232</v>
      </c>
      <c r="B9" s="63"/>
      <c r="C9" s="63"/>
      <c r="D9" s="63"/>
      <c r="E9" s="63"/>
      <c r="F9" s="64"/>
    </row>
    <row r="10" spans="1:6" ht="42" customHeight="1">
      <c r="A10" s="73" t="s">
        <v>107</v>
      </c>
      <c r="B10" s="63"/>
      <c r="C10" s="63"/>
      <c r="D10" s="63"/>
      <c r="E10" s="63"/>
      <c r="F10" s="64"/>
    </row>
    <row r="11" spans="1:6" ht="39.75" customHeight="1">
      <c r="A11" s="73" t="s">
        <v>108</v>
      </c>
      <c r="B11" s="63"/>
      <c r="C11" s="63"/>
      <c r="D11" s="63"/>
      <c r="E11" s="63"/>
      <c r="F11" s="64"/>
    </row>
    <row r="12" spans="1:6" ht="37.5" customHeight="1">
      <c r="A12" s="62"/>
      <c r="B12" s="20"/>
      <c r="C12" s="20"/>
      <c r="D12" s="20"/>
      <c r="E12" s="20"/>
      <c r="F12" s="64"/>
    </row>
    <row r="13" spans="1:6" ht="39.75" customHeight="1">
      <c r="A13" s="62"/>
      <c r="B13" s="20"/>
      <c r="C13" s="20"/>
      <c r="D13" s="20"/>
      <c r="E13" s="20"/>
      <c r="F13" s="64"/>
    </row>
    <row r="14" spans="1:6">
      <c r="A14" s="62"/>
      <c r="B14" s="20"/>
      <c r="C14" s="20"/>
      <c r="D14" s="20"/>
      <c r="E14" s="20"/>
      <c r="F14" s="64"/>
    </row>
    <row r="15" spans="1:6">
      <c r="A15" s="62"/>
      <c r="B15" s="20"/>
      <c r="C15" s="20"/>
      <c r="D15" s="20"/>
      <c r="E15" s="20"/>
      <c r="F15" s="64"/>
    </row>
    <row r="16" spans="1:6" ht="41.25" customHeight="1">
      <c r="A16" s="62"/>
      <c r="B16" s="20"/>
      <c r="C16" s="20"/>
      <c r="D16" s="20"/>
      <c r="E16" s="20"/>
      <c r="F16" s="64"/>
    </row>
    <row r="17" spans="1:6">
      <c r="A17" s="62"/>
      <c r="B17" s="20"/>
      <c r="C17" s="20"/>
      <c r="D17" s="20"/>
      <c r="E17" s="20"/>
      <c r="F17" s="64"/>
    </row>
    <row r="18" spans="1:6" ht="47.25" customHeight="1">
      <c r="A18" s="62"/>
      <c r="B18" s="20"/>
      <c r="C18" s="20"/>
      <c r="D18" s="20"/>
      <c r="E18" s="20"/>
      <c r="F18" s="64"/>
    </row>
    <row r="19" spans="1:6">
      <c r="A19" s="62"/>
      <c r="B19" s="20"/>
      <c r="C19" s="20"/>
      <c r="D19" s="20"/>
      <c r="E19" s="20"/>
      <c r="F19" s="64"/>
    </row>
    <row r="20" spans="1:6" ht="44.25" customHeight="1">
      <c r="A20" s="62"/>
      <c r="B20" s="20"/>
      <c r="C20" s="20"/>
      <c r="D20" s="20"/>
      <c r="E20" s="20"/>
      <c r="F20" s="64"/>
    </row>
    <row r="21" spans="1:6">
      <c r="A21" s="62"/>
      <c r="B21" s="20"/>
      <c r="C21" s="20"/>
      <c r="D21" s="20"/>
      <c r="E21" s="20"/>
      <c r="F21" s="64"/>
    </row>
  </sheetData>
  <customSheetViews>
    <customSheetView guid="{4A58C8C9-091F-4957-8565-EBB7B116C12F}" hiddenRows="1">
      <selection activeCell="I4" sqref="I4"/>
      <pageMargins left="0.7" right="0.7" top="0.75" bottom="0.75" header="0.3" footer="0.3"/>
      <pageSetup paperSize="9" orientation="portrait"/>
    </customSheetView>
  </customSheetViews>
  <mergeCells count="1">
    <mergeCell ref="A1:F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220FCCF3-F29D-4A26-AEAC-92D331436071}">
            <xm:f>NOT(ISERROR(SEARCH('Preset Options'!$D$5,F4)))</xm:f>
            <xm:f>'Preset Options'!$D$5</xm:f>
            <x14:dxf>
              <fill>
                <patternFill>
                  <bgColor rgb="FFFF0000"/>
                </patternFill>
              </fill>
            </x14:dxf>
          </x14:cfRule>
          <x14:cfRule type="containsText" priority="2" operator="containsText" id="{45E415B3-71C7-4FB3-9451-30938C573A1B}">
            <xm:f>NOT(ISERROR(SEARCH('Preset Options'!$K$13,F4)))</xm:f>
            <xm:f>'Preset Options'!$K$13</xm:f>
            <x14:dxf>
              <fill>
                <patternFill>
                  <bgColor theme="9"/>
                </patternFill>
              </fill>
            </x14:dxf>
          </x14:cfRule>
          <x14:cfRule type="containsText" priority="3" operator="containsText" id="{568F865E-D477-41F8-8B3A-7C0D983171D1}">
            <xm:f>NOT(ISERROR(SEARCH('Preset Options'!$D$3,F4)))</xm:f>
            <xm:f>'Preset Options'!$D$3</xm:f>
            <x14:dxf>
              <fill>
                <patternFill>
                  <bgColor rgb="FFFFFF00"/>
                </patternFill>
              </fill>
            </x14:dxf>
          </x14:cfRule>
          <x14:cfRule type="containsText" priority="4" operator="containsText" id="{12D3DEDA-63B7-4BD9-B4DF-36462D3BCAE6}">
            <xm:f>NOT(ISERROR(SEARCH('Preset Options'!$D$2,F4)))</xm:f>
            <xm:f>'Preset Options'!$D$2</xm:f>
            <x14:dxf>
              <fill>
                <patternFill>
                  <bgColor theme="6"/>
                </patternFill>
              </fill>
            </x14:dxf>
          </x14:cfRule>
          <xm:sqref>F4:F21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93B3912-8997-42C5-AAD2-747FE1F72BA0}">
          <x14:formula1>
            <xm:f>'Vulnerability rating scale'!$A$9:$A$13</xm:f>
          </x14:formula1>
          <xm:sqref>F4:F21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sheetPr>
  <dimension ref="A1:AY23"/>
  <sheetViews>
    <sheetView zoomScale="159" zoomScaleNormal="90" zoomScalePageLayoutView="90" workbookViewId="0">
      <selection activeCell="B12" sqref="B12"/>
    </sheetView>
  </sheetViews>
  <sheetFormatPr defaultColWidth="8.85546875" defaultRowHeight="15"/>
  <cols>
    <col min="1" max="3" width="37.42578125" style="159" customWidth="1"/>
    <col min="4" max="4" width="13.42578125" style="159" customWidth="1"/>
    <col min="5" max="5" width="13.42578125" style="159" hidden="1" customWidth="1"/>
    <col min="6" max="6" width="11.42578125" style="159" customWidth="1"/>
    <col min="7" max="7" width="11.42578125" style="159" hidden="1" customWidth="1"/>
    <col min="8" max="8" width="12.42578125" style="159" customWidth="1"/>
    <col min="9" max="10" width="12.28515625" style="159" hidden="1" customWidth="1"/>
    <col min="11" max="11" width="8.85546875" style="159" customWidth="1"/>
    <col min="12" max="12" width="13.42578125" style="159" customWidth="1"/>
    <col min="13" max="13" width="13.42578125" style="159" hidden="1" customWidth="1"/>
    <col min="14" max="14" width="11.42578125" style="159" customWidth="1"/>
    <col min="15" max="15" width="11.42578125" style="159" hidden="1" customWidth="1"/>
    <col min="16" max="16" width="12.42578125" style="159" customWidth="1"/>
    <col min="17" max="18" width="12.28515625" style="159" hidden="1" customWidth="1"/>
    <col min="19" max="19" width="8.85546875" style="159" customWidth="1"/>
    <col min="20" max="20" width="13.42578125" style="159" customWidth="1"/>
    <col min="21" max="21" width="13.42578125" style="159" hidden="1" customWidth="1"/>
    <col min="22" max="22" width="11.42578125" style="159" customWidth="1"/>
    <col min="23" max="23" width="11.42578125" style="159" hidden="1" customWidth="1"/>
    <col min="24" max="24" width="12.42578125" style="159" customWidth="1"/>
    <col min="25" max="26" width="12.28515625" style="159" hidden="1" customWidth="1"/>
    <col min="27" max="27" width="8.85546875" style="159" customWidth="1"/>
    <col min="28" max="28" width="13.42578125" style="159" customWidth="1"/>
    <col min="29" max="29" width="13.42578125" style="159" hidden="1" customWidth="1"/>
    <col min="30" max="30" width="11.42578125" style="159" customWidth="1"/>
    <col min="31" max="31" width="11.42578125" style="159" hidden="1" customWidth="1"/>
    <col min="32" max="32" width="12.42578125" style="159" customWidth="1"/>
    <col min="33" max="34" width="12.28515625" style="159" hidden="1" customWidth="1"/>
    <col min="35" max="35" width="8.85546875" style="159" customWidth="1"/>
    <col min="36" max="36" width="13.42578125" style="159" customWidth="1"/>
    <col min="37" max="37" width="13.42578125" style="159" hidden="1" customWidth="1"/>
    <col min="38" max="38" width="11.42578125" style="159" customWidth="1"/>
    <col min="39" max="39" width="11.42578125" style="159" hidden="1" customWidth="1"/>
    <col min="40" max="40" width="12.42578125" style="159" customWidth="1"/>
    <col min="41" max="42" width="12.28515625" style="159" hidden="1" customWidth="1"/>
    <col min="43" max="43" width="8.85546875" style="159" customWidth="1"/>
    <col min="44" max="44" width="13.42578125" style="159" customWidth="1"/>
    <col min="45" max="45" width="13.42578125" style="159" hidden="1" customWidth="1"/>
    <col min="46" max="46" width="11.42578125" style="159" customWidth="1"/>
    <col min="47" max="47" width="11.42578125" style="159" hidden="1" customWidth="1"/>
    <col min="48" max="48" width="12.42578125" style="159" customWidth="1"/>
    <col min="49" max="50" width="12.28515625" style="159" hidden="1" customWidth="1"/>
    <col min="51" max="51" width="8.85546875" style="159" customWidth="1"/>
    <col min="52" max="16384" width="8.85546875" style="159"/>
  </cols>
  <sheetData>
    <row r="1" spans="1:51" ht="15.75" thickBot="1">
      <c r="A1" s="148" t="s">
        <v>249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row>
    <row r="2" spans="1:51" ht="20.25" customHeight="1">
      <c r="A2" s="204" t="s">
        <v>292</v>
      </c>
      <c r="B2" s="204" t="s">
        <v>89</v>
      </c>
      <c r="C2" s="204" t="s">
        <v>171</v>
      </c>
      <c r="D2" s="202" t="s">
        <v>74</v>
      </c>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149"/>
      <c r="AS2" s="149"/>
      <c r="AT2" s="149"/>
      <c r="AU2" s="149"/>
      <c r="AV2" s="149"/>
      <c r="AW2" s="149"/>
      <c r="AX2" s="149"/>
      <c r="AY2" s="149"/>
    </row>
    <row r="3" spans="1:51" s="160" customFormat="1" ht="45.75" customHeight="1">
      <c r="A3" s="205"/>
      <c r="B3" s="205"/>
      <c r="C3" s="205"/>
      <c r="D3" s="201" t="s">
        <v>245</v>
      </c>
      <c r="E3" s="201"/>
      <c r="F3" s="201"/>
      <c r="G3" s="201"/>
      <c r="H3" s="201"/>
      <c r="I3" s="201"/>
      <c r="J3" s="201"/>
      <c r="K3" s="201"/>
      <c r="L3" s="201" t="s">
        <v>246</v>
      </c>
      <c r="M3" s="201"/>
      <c r="N3" s="201"/>
      <c r="O3" s="201"/>
      <c r="P3" s="201"/>
      <c r="Q3" s="201"/>
      <c r="R3" s="201"/>
      <c r="S3" s="201"/>
      <c r="T3" s="201" t="s">
        <v>247</v>
      </c>
      <c r="U3" s="201"/>
      <c r="V3" s="201"/>
      <c r="W3" s="201"/>
      <c r="X3" s="201"/>
      <c r="Y3" s="201"/>
      <c r="Z3" s="201"/>
      <c r="AA3" s="201"/>
      <c r="AB3" s="201" t="s">
        <v>248</v>
      </c>
      <c r="AC3" s="201"/>
      <c r="AD3" s="201"/>
      <c r="AE3" s="201"/>
      <c r="AF3" s="201"/>
      <c r="AG3" s="201"/>
      <c r="AH3" s="201"/>
      <c r="AI3" s="201"/>
      <c r="AJ3" s="201" t="s">
        <v>291</v>
      </c>
      <c r="AK3" s="201"/>
      <c r="AL3" s="201"/>
      <c r="AM3" s="201"/>
      <c r="AN3" s="201"/>
      <c r="AO3" s="201"/>
      <c r="AP3" s="201"/>
      <c r="AQ3" s="201"/>
      <c r="AR3" s="201" t="s">
        <v>305</v>
      </c>
      <c r="AS3" s="201"/>
      <c r="AT3" s="201"/>
      <c r="AU3" s="201"/>
      <c r="AV3" s="201"/>
      <c r="AW3" s="201"/>
      <c r="AX3" s="201"/>
      <c r="AY3" s="201"/>
    </row>
    <row r="4" spans="1:51" ht="37.5" customHeight="1" thickBot="1">
      <c r="A4" s="206"/>
      <c r="B4" s="206"/>
      <c r="C4" s="206"/>
      <c r="D4" s="44" t="s">
        <v>5</v>
      </c>
      <c r="E4" s="156" t="s">
        <v>111</v>
      </c>
      <c r="F4" s="44" t="s">
        <v>68</v>
      </c>
      <c r="G4" s="156" t="s">
        <v>112</v>
      </c>
      <c r="H4" s="156" t="s">
        <v>131</v>
      </c>
      <c r="I4" s="156" t="s">
        <v>113</v>
      </c>
      <c r="J4" s="156" t="s">
        <v>115</v>
      </c>
      <c r="K4" s="156" t="s">
        <v>114</v>
      </c>
      <c r="L4" s="44" t="s">
        <v>5</v>
      </c>
      <c r="M4" s="156" t="s">
        <v>111</v>
      </c>
      <c r="N4" s="44" t="s">
        <v>68</v>
      </c>
      <c r="O4" s="156" t="s">
        <v>112</v>
      </c>
      <c r="P4" s="156" t="s">
        <v>131</v>
      </c>
      <c r="Q4" s="156" t="s">
        <v>113</v>
      </c>
      <c r="R4" s="156" t="s">
        <v>115</v>
      </c>
      <c r="S4" s="156" t="s">
        <v>114</v>
      </c>
      <c r="T4" s="44" t="s">
        <v>5</v>
      </c>
      <c r="U4" s="156" t="s">
        <v>111</v>
      </c>
      <c r="V4" s="44" t="s">
        <v>68</v>
      </c>
      <c r="W4" s="156" t="s">
        <v>112</v>
      </c>
      <c r="X4" s="156" t="s">
        <v>131</v>
      </c>
      <c r="Y4" s="156" t="s">
        <v>113</v>
      </c>
      <c r="Z4" s="156" t="s">
        <v>115</v>
      </c>
      <c r="AA4" s="156" t="s">
        <v>114</v>
      </c>
      <c r="AB4" s="44" t="s">
        <v>5</v>
      </c>
      <c r="AC4" s="156" t="s">
        <v>111</v>
      </c>
      <c r="AD4" s="44" t="s">
        <v>68</v>
      </c>
      <c r="AE4" s="156" t="s">
        <v>112</v>
      </c>
      <c r="AF4" s="156" t="s">
        <v>255</v>
      </c>
      <c r="AG4" s="156" t="s">
        <v>113</v>
      </c>
      <c r="AH4" s="156" t="s">
        <v>115</v>
      </c>
      <c r="AI4" s="156" t="s">
        <v>114</v>
      </c>
      <c r="AJ4" s="44" t="s">
        <v>5</v>
      </c>
      <c r="AK4" s="156" t="s">
        <v>111</v>
      </c>
      <c r="AL4" s="44" t="s">
        <v>68</v>
      </c>
      <c r="AM4" s="156" t="s">
        <v>112</v>
      </c>
      <c r="AN4" s="156" t="s">
        <v>131</v>
      </c>
      <c r="AO4" s="156" t="s">
        <v>113</v>
      </c>
      <c r="AP4" s="156" t="s">
        <v>115</v>
      </c>
      <c r="AQ4" s="156" t="s">
        <v>114</v>
      </c>
      <c r="AR4" s="44" t="s">
        <v>5</v>
      </c>
      <c r="AS4" s="156" t="s">
        <v>111</v>
      </c>
      <c r="AT4" s="44" t="s">
        <v>68</v>
      </c>
      <c r="AU4" s="156" t="s">
        <v>112</v>
      </c>
      <c r="AV4" s="156" t="s">
        <v>131</v>
      </c>
      <c r="AW4" s="156" t="s">
        <v>113</v>
      </c>
      <c r="AX4" s="156" t="s">
        <v>115</v>
      </c>
      <c r="AY4" s="156" t="s">
        <v>114</v>
      </c>
    </row>
    <row r="5" spans="1:51" ht="29.25" customHeight="1">
      <c r="A5" s="161" t="str">
        <f>IF('Step 3 Risk analysis-1'!A4="","",'Step 3 Risk analysis-1'!A3)</f>
        <v xml:space="preserve">Water management </v>
      </c>
      <c r="B5" s="162"/>
      <c r="C5" s="162"/>
      <c r="D5" s="45"/>
      <c r="E5" s="46" t="str">
        <f>IF(D5="Catastrophic",5,IF(D5="Major",4,IF(D5="Moderate",3,IF(D5="Minor",2,IF(D5="Insignificant",1,IF(D5="No risk",0,""))))))</f>
        <v/>
      </c>
      <c r="F5" s="66"/>
      <c r="G5" s="46" t="str">
        <f>IF(F5="Almost certain",5,IF(F5="Likely",4,IF(F5="Possible",3,IF(F5="Unlikely",2,IF(F5="Rare",1,IF(F5="No risk",0,""))))))</f>
        <v/>
      </c>
      <c r="H5" s="66"/>
      <c r="I5" s="46" t="str">
        <f>IF(H5="Extreme",5,IF(H5="High",4,IF(H5="Moderate",3,IF(H5="Low",2,IF(H5="Very Low",1,"")))))</f>
        <v/>
      </c>
      <c r="J5" s="74" t="str">
        <f>IFERROR(E5+G5+I5,"")</f>
        <v/>
      </c>
      <c r="K5" s="46" t="str">
        <f>IF(J5&lt;3,"Very Low",IF(AND(J5&gt;=3, J5&lt;7), "Low",IF(AND(J5&gt;=7,J5&lt;9),"Medium",IF(AND(J5&gt;=9,J5&lt;12),"High",IF(AND(J5&gt;=12,J5&lt;16),"Extreme","")))))</f>
        <v/>
      </c>
      <c r="L5" s="45"/>
      <c r="M5" s="46" t="str">
        <f>IF(L5="Catastrophic",5,IF(L5="Major",4,IF(L5="Moderate",3,IF(L5="Minor",2,IF(L5="Insignificant",1,IF(L5="No risk",0,""))))))</f>
        <v/>
      </c>
      <c r="N5" s="66"/>
      <c r="O5" s="46" t="str">
        <f>IF(N5="Almost certain",5,IF(N5="Likely",4,IF(N5="Possible",3,IF(N5="Unlikely",2,IF(N5="Rare",1,IF(N5="No risk",0,""))))))</f>
        <v/>
      </c>
      <c r="P5" s="66"/>
      <c r="Q5" s="46" t="str">
        <f>IF(P5="Extreme",5,IF(P5="High",4,IF(P5="Moderate",3,IF(P5="Low",2,IF(P5="Very Low",1,"")))))</f>
        <v/>
      </c>
      <c r="R5" s="74" t="str">
        <f>IFERROR(M5+O5+Q5,"")</f>
        <v/>
      </c>
      <c r="S5" s="46" t="str">
        <f>IF(R5&lt;3,"Very Low",IF(AND(R5&gt;=3, R5&lt;7), "Low",IF(AND(R5&gt;=7,R5&lt;9),"Medium",IF(AND(R5&gt;=9,R5&lt;12),"High",IF(AND(R5&gt;=12,R5&lt;16),"Extreme","")))))</f>
        <v/>
      </c>
      <c r="T5" s="45"/>
      <c r="U5" s="46" t="str">
        <f>IF(T5="Catastrophic",5,IF(T5="Major",4,IF(T5="Moderate",3,IF(T5="Minor",2,IF(T5="Insignificant",1,IF(T5="No risk",0,""))))))</f>
        <v/>
      </c>
      <c r="V5" s="66"/>
      <c r="W5" s="46" t="str">
        <f>IF(V5="Almost certain",5,IF(V5="Likely",4,IF(V5="Possible",3,IF(V5="Unlikely",2,IF(V5="Rare",1,IF(V5="No risk",0,""))))))</f>
        <v/>
      </c>
      <c r="X5" s="66"/>
      <c r="Y5" s="46" t="str">
        <f>IF(X5="Extreme",5,IF(X5="High",4,IF(X5="Moderate",3,IF(X5="Low",2,IF(X5="Very Low",1,"")))))</f>
        <v/>
      </c>
      <c r="Z5" s="74" t="str">
        <f>IFERROR(U5+W5+Y5,"")</f>
        <v/>
      </c>
      <c r="AA5" s="46" t="str">
        <f>IF(Z5&lt;3,"Very Low",IF(AND(Z5&gt;=3, Z5&lt;7), "Low",IF(AND(Z5&gt;=7,Z5&lt;9),"Medium",IF(AND(Z5&gt;=9,Z5&lt;12),"High",IF(AND(Z5&gt;=12,Z5&lt;16),"Extreme","")))))</f>
        <v/>
      </c>
      <c r="AB5" s="45"/>
      <c r="AC5" s="46" t="str">
        <f>IF(AB5="Catastrophic",5,IF(AB5="Major",4,IF(AB5="Moderate",3,IF(AB5="Minor",2,IF(AB5="Insignificant",1,IF(AB5="No risk",0,""))))))</f>
        <v/>
      </c>
      <c r="AD5" s="66"/>
      <c r="AE5" s="46" t="str">
        <f>IF(AD5="Almost certain",5,IF(AD5="Likely",4,IF(AD5="Possible",3,IF(AD5="Unlikely",2,IF(AD5="Rare",1,IF(AD5="No risk",0,""))))))</f>
        <v/>
      </c>
      <c r="AF5" s="66"/>
      <c r="AG5" s="46" t="str">
        <f>IF(AF5="Extreme",5,IF(AF5="High",4,IF(AF5="Moderate",3,IF(AF5="Low",2,IF(AF5="Very Low",1,"")))))</f>
        <v/>
      </c>
      <c r="AH5" s="74" t="str">
        <f>IFERROR(AC5+AE5+AG5,"")</f>
        <v/>
      </c>
      <c r="AI5" s="46" t="str">
        <f>IF(AH5&lt;3,"Very Low",IF(AND(AH5&gt;=3, AH5&lt;7), "Low",IF(AND(AH5&gt;=7,AH5&lt;9),"Medium",IF(AND(AH5&gt;=9,AH5&lt;12),"High",IF(AND(AH5&gt;=12,AH5&lt;16),"Extreme","")))))</f>
        <v/>
      </c>
      <c r="AJ5" s="45"/>
      <c r="AK5" s="46" t="str">
        <f>IF(AJ5="Catastrophic",5,IF(AJ5="Major",4,IF(AJ5="Moderate",3,IF(AJ5="Minor",2,IF(AJ5="Insignificant",1,IF(AJ5="No risk",0,""))))))</f>
        <v/>
      </c>
      <c r="AL5" s="66"/>
      <c r="AM5" s="46" t="str">
        <f>IF(AL5="Almost certain",5,IF(AL5="Likely",4,IF(AL5="Possible",3,IF(AL5="Unlikely",2,IF(AL5="Rare",1,IF(AL5="No risk",0,""))))))</f>
        <v/>
      </c>
      <c r="AN5" s="66"/>
      <c r="AO5" s="46" t="str">
        <f>IF(AN5="Extreme",5,IF(AN5="High",4,IF(AN5="Moderate",3,IF(AN5="Low",2,IF(AN5="Very Low",1,"")))))</f>
        <v/>
      </c>
      <c r="AP5" s="74" t="str">
        <f>IFERROR(AK5+AM5+AO5,"")</f>
        <v/>
      </c>
      <c r="AQ5" s="46" t="str">
        <f>IF(AP5&lt;3,"Very Low",IF(AND(AP5&gt;=3, AP5&lt;7), "Low",IF(AND(AP5&gt;=7,AP5&lt;9),"Medium",IF(AND(AP5&gt;=9,AP5&lt;12),"High",IF(AND(AP5&gt;=12,AP5&lt;16),"Extreme","")))))</f>
        <v/>
      </c>
      <c r="AR5" s="45"/>
      <c r="AS5" s="46" t="str">
        <f>IF(AR5="Catastrophic",5,IF(AR5="Major",4,IF(AR5="Moderate",3,IF(AR5="Minor",2,IF(AR5="Insignificant",1,IF(AR5="No risk",0,""))))))</f>
        <v/>
      </c>
      <c r="AT5" s="66"/>
      <c r="AU5" s="46" t="str">
        <f>IF(AT5="Almost certain",5,IF(AT5="Likely",4,IF(AT5="Possible",3,IF(AT5="Unlikely",2,IF(AT5="Rare",1,IF(AT5="No risk",0,""))))))</f>
        <v/>
      </c>
      <c r="AV5" s="66"/>
      <c r="AW5" s="46" t="str">
        <f>IF(AV5="Extreme",5,IF(AV5="High",4,IF(AV5="Moderate",3,IF(AV5="Low",2,IF(AV5="Very Low",1,"")))))</f>
        <v/>
      </c>
      <c r="AX5" s="74" t="str">
        <f>IFERROR(AS5+AU5+AW5,"")</f>
        <v/>
      </c>
      <c r="AY5" s="46" t="str">
        <f>IF(AX5&lt;3,"Very Low",IF(AND(AX5&gt;=3, AX5&lt;7), "Low",IF(AND(AX5&gt;=7,AX5&lt;9),"Medium",IF(AND(AX5&gt;=9,AX5&lt;12),"High",IF(AND(AX5&gt;=12,AX5&lt;16),"Extreme","")))))</f>
        <v/>
      </c>
    </row>
    <row r="6" spans="1:51" ht="30" customHeight="1">
      <c r="A6" s="161" t="str">
        <f>IF('Step 3 Risk analysis-1'!A3="","",'Step 3 Risk analysis-1'!A4)</f>
        <v>Energy management</v>
      </c>
      <c r="B6" s="162"/>
      <c r="C6" s="162"/>
      <c r="D6" s="45"/>
      <c r="E6" s="46" t="str">
        <f t="shared" ref="E6:E23" si="0">IF(D6="Catastrophic",5,IF(D6="Major",4,IF(D6="Moderate",3,IF(D6="Minor",2,IF(D6="Insignificant",1,IF(D6="No risk",0,""))))))</f>
        <v/>
      </c>
      <c r="F6" s="66"/>
      <c r="G6" s="46" t="str">
        <f t="shared" ref="G6:G23" si="1">IF(F6="Almost certain",5,IF(F6="Likely",4,IF(F6="Possible",3,IF(F6="Unlikely",2,IF(F6="Rare",1,IF(F6="No risk",0,""))))))</f>
        <v/>
      </c>
      <c r="H6" s="66"/>
      <c r="I6" s="46" t="str">
        <f t="shared" ref="I6:I23" si="2">IF(H6="Extreme",5,IF(H6="High",4,IF(H6="Moderate",3,IF(H6="Low",2,IF(H6="Very Low",1,"")))))</f>
        <v/>
      </c>
      <c r="J6" s="74" t="str">
        <f t="shared" ref="J6:J23" si="3">IFERROR(E6+G6+I6,"")</f>
        <v/>
      </c>
      <c r="K6" s="46" t="str">
        <f t="shared" ref="K6:K23" si="4">IF(J6&lt;3,"Very Low",IF(AND(J6&gt;=3, J6&lt;7), "Low",IF(AND(J6&gt;=7,J6&lt;9),"Medium",IF(AND(J6&gt;=9,J6&lt;12),"High",IF(AND(J6&gt;=12,J6&lt;16),"Extreme","")))))</f>
        <v/>
      </c>
      <c r="L6" s="45"/>
      <c r="M6" s="46" t="str">
        <f t="shared" ref="M6:M23" si="5">IF(L6="Catastrophic",5,IF(L6="Major",4,IF(L6="Moderate",3,IF(L6="Minor",2,IF(L6="Insignificant",1,IF(L6="No risk",0,""))))))</f>
        <v/>
      </c>
      <c r="N6" s="66"/>
      <c r="O6" s="46" t="str">
        <f t="shared" ref="O6:O23" si="6">IF(N6="Almost certain",5,IF(N6="Likely",4,IF(N6="Possible",3,IF(N6="Unlikely",2,IF(N6="Rare",1,IF(N6="No risk",0,""))))))</f>
        <v/>
      </c>
      <c r="P6" s="66"/>
      <c r="Q6" s="46" t="str">
        <f t="shared" ref="Q6:Q23" si="7">IF(P6="Extreme",5,IF(P6="High",4,IF(P6="Moderate",3,IF(P6="Low",2,IF(P6="Very Low",1,"")))))</f>
        <v/>
      </c>
      <c r="R6" s="74" t="str">
        <f t="shared" ref="R6:R19" si="8">IFERROR(M6+O6+Q6,"")</f>
        <v/>
      </c>
      <c r="S6" s="46" t="str">
        <f t="shared" ref="S6:S23" si="9">IF(R6&lt;3,"Very Low",IF(AND(R6&gt;=3, R6&lt;7), "Low",IF(AND(R6&gt;=7,R6&lt;9),"Medium",IF(AND(R6&gt;=9,R6&lt;12),"High",IF(AND(R6&gt;=12,R6&lt;16),"Extreme","")))))</f>
        <v/>
      </c>
      <c r="T6" s="45"/>
      <c r="U6" s="46" t="str">
        <f t="shared" ref="U6:U23" si="10">IF(T6="Catastrophic",5,IF(T6="Major",4,IF(T6="Moderate",3,IF(T6="Minor",2,IF(T6="Insignificant",1,IF(T6="No risk",0,""))))))</f>
        <v/>
      </c>
      <c r="V6" s="66"/>
      <c r="W6" s="46" t="str">
        <f t="shared" ref="W6:W23" si="11">IF(V6="Almost certain",5,IF(V6="Likely",4,IF(V6="Possible",3,IF(V6="Unlikely",2,IF(V6="Rare",1,IF(V6="No risk",0,""))))))</f>
        <v/>
      </c>
      <c r="X6" s="66"/>
      <c r="Y6" s="46" t="str">
        <f t="shared" ref="Y6:Y23" si="12">IF(X6="Extreme",5,IF(X6="High",4,IF(X6="Moderate",3,IF(X6="Low",2,IF(X6="Very Low",1,"")))))</f>
        <v/>
      </c>
      <c r="Z6" s="74" t="str">
        <f t="shared" ref="Z6:Z23" si="13">IFERROR(U6+W6+Y6,"")</f>
        <v/>
      </c>
      <c r="AA6" s="46" t="str">
        <f t="shared" ref="AA6:AA23" si="14">IF(Z6&lt;3,"Very Low",IF(AND(Z6&gt;=3, Z6&lt;7), "Low",IF(AND(Z6&gt;=7,Z6&lt;9),"Medium",IF(AND(Z6&gt;=9,Z6&lt;12),"High",IF(AND(Z6&gt;=12,Z6&lt;16),"Extreme","")))))</f>
        <v/>
      </c>
      <c r="AB6" s="45"/>
      <c r="AC6" s="46" t="str">
        <f t="shared" ref="AC6:AC23" si="15">IF(AB6="Catastrophic",5,IF(AB6="Major",4,IF(AB6="Moderate",3,IF(AB6="Minor",2,IF(AB6="Insignificant",1,IF(AB6="No risk",0,""))))))</f>
        <v/>
      </c>
      <c r="AD6" s="66"/>
      <c r="AE6" s="46" t="str">
        <f t="shared" ref="AE6:AE23" si="16">IF(AD6="Almost certain",5,IF(AD6="Likely",4,IF(AD6="Possible",3,IF(AD6="Unlikely",2,IF(AD6="Rare",1,IF(AD6="No risk",0,""))))))</f>
        <v/>
      </c>
      <c r="AF6" s="66"/>
      <c r="AG6" s="46" t="str">
        <f t="shared" ref="AG6:AG23" si="17">IF(AF6="Extreme",5,IF(AF6="High",4,IF(AF6="Moderate",3,IF(AF6="Low",2,IF(AF6="Very Low",1,"")))))</f>
        <v/>
      </c>
      <c r="AH6" s="74" t="str">
        <f t="shared" ref="AH6:AH23" si="18">IFERROR(AC6+AE6+AG6,"")</f>
        <v/>
      </c>
      <c r="AI6" s="46" t="str">
        <f t="shared" ref="AI6:AI23" si="19">IF(AH6&lt;3,"Very Low",IF(AND(AH6&gt;=3, AH6&lt;7), "Low",IF(AND(AH6&gt;=7,AH6&lt;9),"Medium",IF(AND(AH6&gt;=9,AH6&lt;12),"High",IF(AND(AH6&gt;=12,AH6&lt;16),"Extreme","")))))</f>
        <v/>
      </c>
      <c r="AJ6" s="45"/>
      <c r="AK6" s="46" t="str">
        <f t="shared" ref="AK6:AK23" si="20">IF(AJ6="Catastrophic",5,IF(AJ6="Major",4,IF(AJ6="Moderate",3,IF(AJ6="Minor",2,IF(AJ6="Insignificant",1,IF(AJ6="No risk",0,""))))))</f>
        <v/>
      </c>
      <c r="AL6" s="66"/>
      <c r="AM6" s="46" t="str">
        <f t="shared" ref="AM6:AM23" si="21">IF(AL6="Almost certain",5,IF(AL6="Likely",4,IF(AL6="Possible",3,IF(AL6="Unlikely",2,IF(AL6="Rare",1,IF(AL6="No risk",0,""))))))</f>
        <v/>
      </c>
      <c r="AN6" s="66"/>
      <c r="AO6" s="46" t="str">
        <f t="shared" ref="AO6:AO23" si="22">IF(AN6="Extreme",5,IF(AN6="High",4,IF(AN6="Moderate",3,IF(AN6="Low",2,IF(AN6="Very Low",1,"")))))</f>
        <v/>
      </c>
      <c r="AP6" s="74" t="str">
        <f t="shared" ref="AP6:AP23" si="23">IFERROR(AK6+AM6+AO6,"")</f>
        <v/>
      </c>
      <c r="AQ6" s="46" t="str">
        <f t="shared" ref="AQ6:AQ23" si="24">IF(AP6&lt;3,"Very Low",IF(AND(AP6&gt;=3, AP6&lt;7), "Low",IF(AND(AP6&gt;=7,AP6&lt;9),"Medium",IF(AND(AP6&gt;=9,AP6&lt;12),"High",IF(AND(AP6&gt;=12,AP6&lt;16),"Extreme","")))))</f>
        <v/>
      </c>
      <c r="AR6" s="45"/>
      <c r="AS6" s="46" t="str">
        <f t="shared" ref="AS6:AS23" si="25">IF(AR6="Catastrophic",5,IF(AR6="Major",4,IF(AR6="Moderate",3,IF(AR6="Minor",2,IF(AR6="Insignificant",1,IF(AR6="No risk",0,""))))))</f>
        <v/>
      </c>
      <c r="AT6" s="66"/>
      <c r="AU6" s="46" t="str">
        <f t="shared" ref="AU6:AU23" si="26">IF(AT6="Almost certain",5,IF(AT6="Likely",4,IF(AT6="Possible",3,IF(AT6="Unlikely",2,IF(AT6="Rare",1,IF(AT6="No risk",0,""))))))</f>
        <v/>
      </c>
      <c r="AV6" s="66"/>
      <c r="AW6" s="46" t="str">
        <f t="shared" ref="AW6:AW23" si="27">IF(AV6="Extreme",5,IF(AV6="High",4,IF(AV6="Moderate",3,IF(AV6="Low",2,IF(AV6="Very Low",1,"")))))</f>
        <v/>
      </c>
      <c r="AX6" s="74" t="str">
        <f t="shared" ref="AX6:AX23" si="28">IFERROR(AS6+AU6+AW6,"")</f>
        <v/>
      </c>
      <c r="AY6" s="46" t="str">
        <f t="shared" ref="AY6:AY23" si="29">IF(AX6&lt;3,"Very Low",IF(AND(AX6&gt;=3, AX6&lt;7), "Low",IF(AND(AX6&gt;=7,AX6&lt;9),"Medium",IF(AND(AX6&gt;=9,AX6&lt;12),"High",IF(AND(AX6&gt;=12,AX6&lt;16),"Extreme","")))))</f>
        <v/>
      </c>
    </row>
    <row r="7" spans="1:51" ht="30" customHeight="1">
      <c r="A7" s="161" t="str">
        <f>IF('Step 3 Risk analysis-1'!A5="","",'Step 3 Risk analysis-1'!A5)</f>
        <v>Waste management</v>
      </c>
      <c r="B7" s="162"/>
      <c r="C7" s="162"/>
      <c r="D7" s="45"/>
      <c r="E7" s="46" t="str">
        <f t="shared" si="0"/>
        <v/>
      </c>
      <c r="F7" s="66"/>
      <c r="G7" s="46" t="str">
        <f t="shared" si="1"/>
        <v/>
      </c>
      <c r="H7" s="66"/>
      <c r="I7" s="46" t="str">
        <f t="shared" si="2"/>
        <v/>
      </c>
      <c r="J7" s="74" t="str">
        <f t="shared" si="3"/>
        <v/>
      </c>
      <c r="K7" s="46" t="str">
        <f t="shared" si="4"/>
        <v/>
      </c>
      <c r="L7" s="45"/>
      <c r="M7" s="46" t="str">
        <f t="shared" si="5"/>
        <v/>
      </c>
      <c r="N7" s="66"/>
      <c r="O7" s="46" t="str">
        <f t="shared" si="6"/>
        <v/>
      </c>
      <c r="P7" s="66"/>
      <c r="Q7" s="46" t="str">
        <f t="shared" si="7"/>
        <v/>
      </c>
      <c r="R7" s="74" t="str">
        <f t="shared" si="8"/>
        <v/>
      </c>
      <c r="S7" s="46" t="str">
        <f t="shared" si="9"/>
        <v/>
      </c>
      <c r="T7" s="45"/>
      <c r="U7" s="46" t="str">
        <f t="shared" si="10"/>
        <v/>
      </c>
      <c r="V7" s="66"/>
      <c r="W7" s="46" t="str">
        <f t="shared" si="11"/>
        <v/>
      </c>
      <c r="X7" s="66"/>
      <c r="Y7" s="46" t="str">
        <f t="shared" si="12"/>
        <v/>
      </c>
      <c r="Z7" s="74" t="str">
        <f t="shared" si="13"/>
        <v/>
      </c>
      <c r="AA7" s="46" t="str">
        <f t="shared" si="14"/>
        <v/>
      </c>
      <c r="AB7" s="45"/>
      <c r="AC7" s="46" t="str">
        <f t="shared" si="15"/>
        <v/>
      </c>
      <c r="AD7" s="66"/>
      <c r="AE7" s="46" t="str">
        <f t="shared" si="16"/>
        <v/>
      </c>
      <c r="AF7" s="66"/>
      <c r="AG7" s="46" t="str">
        <f t="shared" si="17"/>
        <v/>
      </c>
      <c r="AH7" s="74" t="str">
        <f t="shared" si="18"/>
        <v/>
      </c>
      <c r="AI7" s="46" t="str">
        <f t="shared" si="19"/>
        <v/>
      </c>
      <c r="AJ7" s="45"/>
      <c r="AK7" s="46" t="str">
        <f t="shared" si="20"/>
        <v/>
      </c>
      <c r="AL7" s="66"/>
      <c r="AM7" s="46" t="str">
        <f t="shared" si="21"/>
        <v/>
      </c>
      <c r="AN7" s="66"/>
      <c r="AO7" s="46" t="str">
        <f t="shared" si="22"/>
        <v/>
      </c>
      <c r="AP7" s="74" t="str">
        <f t="shared" si="23"/>
        <v/>
      </c>
      <c r="AQ7" s="46" t="str">
        <f t="shared" si="24"/>
        <v/>
      </c>
      <c r="AR7" s="45"/>
      <c r="AS7" s="46" t="str">
        <f t="shared" si="25"/>
        <v/>
      </c>
      <c r="AT7" s="66"/>
      <c r="AU7" s="46" t="str">
        <f t="shared" si="26"/>
        <v/>
      </c>
      <c r="AV7" s="66"/>
      <c r="AW7" s="46" t="str">
        <f t="shared" si="27"/>
        <v/>
      </c>
      <c r="AX7" s="74" t="str">
        <f t="shared" si="28"/>
        <v/>
      </c>
      <c r="AY7" s="46" t="str">
        <f t="shared" si="29"/>
        <v/>
      </c>
    </row>
    <row r="8" spans="1:51" ht="27" customHeight="1">
      <c r="A8" s="161" t="str">
        <f>IF('Step 3 Risk analysis-1'!A6="","",'Step 3 Risk analysis-1'!A6)</f>
        <v>Asset maintenance</v>
      </c>
      <c r="B8" s="162"/>
      <c r="C8" s="162"/>
      <c r="D8" s="45"/>
      <c r="E8" s="46" t="str">
        <f t="shared" si="0"/>
        <v/>
      </c>
      <c r="F8" s="66"/>
      <c r="G8" s="46" t="str">
        <f t="shared" si="1"/>
        <v/>
      </c>
      <c r="H8" s="66"/>
      <c r="I8" s="46" t="str">
        <f t="shared" si="2"/>
        <v/>
      </c>
      <c r="J8" s="74" t="str">
        <f t="shared" si="3"/>
        <v/>
      </c>
      <c r="K8" s="46" t="str">
        <f t="shared" si="4"/>
        <v/>
      </c>
      <c r="L8" s="45"/>
      <c r="M8" s="46" t="str">
        <f t="shared" si="5"/>
        <v/>
      </c>
      <c r="N8" s="66"/>
      <c r="O8" s="46" t="str">
        <f t="shared" si="6"/>
        <v/>
      </c>
      <c r="P8" s="66"/>
      <c r="Q8" s="46" t="str">
        <f t="shared" si="7"/>
        <v/>
      </c>
      <c r="R8" s="74" t="str">
        <f t="shared" si="8"/>
        <v/>
      </c>
      <c r="S8" s="46" t="str">
        <f t="shared" si="9"/>
        <v/>
      </c>
      <c r="T8" s="45"/>
      <c r="U8" s="46" t="str">
        <f t="shared" si="10"/>
        <v/>
      </c>
      <c r="V8" s="66"/>
      <c r="W8" s="46" t="str">
        <f t="shared" si="11"/>
        <v/>
      </c>
      <c r="X8" s="66"/>
      <c r="Y8" s="46" t="str">
        <f t="shared" si="12"/>
        <v/>
      </c>
      <c r="Z8" s="74" t="str">
        <f t="shared" si="13"/>
        <v/>
      </c>
      <c r="AA8" s="46" t="str">
        <f t="shared" si="14"/>
        <v/>
      </c>
      <c r="AB8" s="45"/>
      <c r="AC8" s="46" t="str">
        <f t="shared" si="15"/>
        <v/>
      </c>
      <c r="AD8" s="66"/>
      <c r="AE8" s="46" t="str">
        <f t="shared" si="16"/>
        <v/>
      </c>
      <c r="AF8" s="66"/>
      <c r="AG8" s="46" t="str">
        <f t="shared" si="17"/>
        <v/>
      </c>
      <c r="AH8" s="74" t="str">
        <f t="shared" si="18"/>
        <v/>
      </c>
      <c r="AI8" s="46" t="str">
        <f t="shared" si="19"/>
        <v/>
      </c>
      <c r="AJ8" s="45"/>
      <c r="AK8" s="46" t="str">
        <f t="shared" si="20"/>
        <v/>
      </c>
      <c r="AL8" s="66"/>
      <c r="AM8" s="46" t="str">
        <f t="shared" si="21"/>
        <v/>
      </c>
      <c r="AN8" s="66"/>
      <c r="AO8" s="46" t="str">
        <f t="shared" si="22"/>
        <v/>
      </c>
      <c r="AP8" s="74" t="str">
        <f t="shared" si="23"/>
        <v/>
      </c>
      <c r="AQ8" s="46" t="str">
        <f t="shared" si="24"/>
        <v/>
      </c>
      <c r="AR8" s="45"/>
      <c r="AS8" s="46" t="str">
        <f t="shared" si="25"/>
        <v/>
      </c>
      <c r="AT8" s="66"/>
      <c r="AU8" s="46" t="str">
        <f t="shared" si="26"/>
        <v/>
      </c>
      <c r="AV8" s="66"/>
      <c r="AW8" s="46" t="str">
        <f t="shared" si="27"/>
        <v/>
      </c>
      <c r="AX8" s="74" t="str">
        <f t="shared" si="28"/>
        <v/>
      </c>
      <c r="AY8" s="46" t="str">
        <f t="shared" si="29"/>
        <v/>
      </c>
    </row>
    <row r="9" spans="1:51">
      <c r="A9" s="161" t="str">
        <f>IF('Step 3 Risk analysis-1'!A7="","",'Step 3 Risk analysis-1'!A7)</f>
        <v>Emergency and disaster management</v>
      </c>
      <c r="B9" s="162"/>
      <c r="C9" s="162"/>
      <c r="D9" s="45"/>
      <c r="E9" s="46" t="str">
        <f t="shared" si="0"/>
        <v/>
      </c>
      <c r="F9" s="66"/>
      <c r="G9" s="46" t="str">
        <f t="shared" si="1"/>
        <v/>
      </c>
      <c r="H9" s="66"/>
      <c r="I9" s="46" t="str">
        <f t="shared" si="2"/>
        <v/>
      </c>
      <c r="J9" s="74" t="str">
        <f t="shared" si="3"/>
        <v/>
      </c>
      <c r="K9" s="46" t="str">
        <f t="shared" si="4"/>
        <v/>
      </c>
      <c r="L9" s="45"/>
      <c r="M9" s="46" t="str">
        <f t="shared" si="5"/>
        <v/>
      </c>
      <c r="N9" s="66"/>
      <c r="O9" s="46" t="str">
        <f t="shared" si="6"/>
        <v/>
      </c>
      <c r="P9" s="66"/>
      <c r="Q9" s="46" t="str">
        <f t="shared" si="7"/>
        <v/>
      </c>
      <c r="R9" s="74" t="str">
        <f t="shared" si="8"/>
        <v/>
      </c>
      <c r="S9" s="46" t="str">
        <f t="shared" si="9"/>
        <v/>
      </c>
      <c r="T9" s="45"/>
      <c r="U9" s="46" t="str">
        <f t="shared" si="10"/>
        <v/>
      </c>
      <c r="V9" s="66"/>
      <c r="W9" s="46" t="str">
        <f t="shared" si="11"/>
        <v/>
      </c>
      <c r="X9" s="66"/>
      <c r="Y9" s="46" t="str">
        <f t="shared" si="12"/>
        <v/>
      </c>
      <c r="Z9" s="74" t="str">
        <f t="shared" si="13"/>
        <v/>
      </c>
      <c r="AA9" s="46" t="str">
        <f t="shared" si="14"/>
        <v/>
      </c>
      <c r="AB9" s="45"/>
      <c r="AC9" s="46" t="str">
        <f t="shared" si="15"/>
        <v/>
      </c>
      <c r="AD9" s="66"/>
      <c r="AE9" s="46" t="str">
        <f t="shared" si="16"/>
        <v/>
      </c>
      <c r="AF9" s="66"/>
      <c r="AG9" s="46" t="str">
        <f t="shared" si="17"/>
        <v/>
      </c>
      <c r="AH9" s="74" t="str">
        <f t="shared" si="18"/>
        <v/>
      </c>
      <c r="AI9" s="46" t="str">
        <f t="shared" si="19"/>
        <v/>
      </c>
      <c r="AJ9" s="45"/>
      <c r="AK9" s="46" t="str">
        <f t="shared" si="20"/>
        <v/>
      </c>
      <c r="AL9" s="66"/>
      <c r="AM9" s="46" t="str">
        <f t="shared" si="21"/>
        <v/>
      </c>
      <c r="AN9" s="66"/>
      <c r="AO9" s="46" t="str">
        <f t="shared" si="22"/>
        <v/>
      </c>
      <c r="AP9" s="74" t="str">
        <f t="shared" si="23"/>
        <v/>
      </c>
      <c r="AQ9" s="46" t="str">
        <f t="shared" si="24"/>
        <v/>
      </c>
      <c r="AR9" s="45"/>
      <c r="AS9" s="46" t="str">
        <f t="shared" si="25"/>
        <v/>
      </c>
      <c r="AT9" s="66"/>
      <c r="AU9" s="46" t="str">
        <f t="shared" si="26"/>
        <v/>
      </c>
      <c r="AV9" s="66"/>
      <c r="AW9" s="46" t="str">
        <f t="shared" si="27"/>
        <v/>
      </c>
      <c r="AX9" s="74" t="str">
        <f t="shared" si="28"/>
        <v/>
      </c>
      <c r="AY9" s="46" t="str">
        <f t="shared" si="29"/>
        <v/>
      </c>
    </row>
    <row r="10" spans="1:51" ht="28.5" customHeight="1">
      <c r="A10" s="161" t="str">
        <f>IF('Step 3 Risk analysis-1'!A8="","",'Step 3 Risk analysis-1'!A8)</f>
        <v>Human resources</v>
      </c>
      <c r="B10" s="162"/>
      <c r="C10" s="162"/>
      <c r="D10" s="45"/>
      <c r="E10" s="46" t="str">
        <f t="shared" si="0"/>
        <v/>
      </c>
      <c r="F10" s="66"/>
      <c r="G10" s="46" t="str">
        <f t="shared" si="1"/>
        <v/>
      </c>
      <c r="H10" s="66"/>
      <c r="I10" s="46" t="str">
        <f t="shared" si="2"/>
        <v/>
      </c>
      <c r="J10" s="74" t="str">
        <f t="shared" si="3"/>
        <v/>
      </c>
      <c r="K10" s="46" t="str">
        <f t="shared" si="4"/>
        <v/>
      </c>
      <c r="L10" s="45"/>
      <c r="M10" s="46" t="str">
        <f t="shared" si="5"/>
        <v/>
      </c>
      <c r="N10" s="66"/>
      <c r="O10" s="46" t="str">
        <f t="shared" si="6"/>
        <v/>
      </c>
      <c r="P10" s="66"/>
      <c r="Q10" s="46" t="str">
        <f t="shared" si="7"/>
        <v/>
      </c>
      <c r="R10" s="74" t="str">
        <f t="shared" si="8"/>
        <v/>
      </c>
      <c r="S10" s="46" t="str">
        <f t="shared" si="9"/>
        <v/>
      </c>
      <c r="T10" s="45"/>
      <c r="U10" s="46" t="str">
        <f t="shared" si="10"/>
        <v/>
      </c>
      <c r="V10" s="66"/>
      <c r="W10" s="46" t="str">
        <f t="shared" si="11"/>
        <v/>
      </c>
      <c r="X10" s="66"/>
      <c r="Y10" s="46" t="str">
        <f t="shared" si="12"/>
        <v/>
      </c>
      <c r="Z10" s="74" t="str">
        <f t="shared" si="13"/>
        <v/>
      </c>
      <c r="AA10" s="46" t="str">
        <f t="shared" si="14"/>
        <v/>
      </c>
      <c r="AB10" s="45"/>
      <c r="AC10" s="46" t="str">
        <f t="shared" si="15"/>
        <v/>
      </c>
      <c r="AD10" s="66"/>
      <c r="AE10" s="46" t="str">
        <f t="shared" si="16"/>
        <v/>
      </c>
      <c r="AF10" s="66"/>
      <c r="AG10" s="46" t="str">
        <f t="shared" si="17"/>
        <v/>
      </c>
      <c r="AH10" s="74" t="str">
        <f t="shared" si="18"/>
        <v/>
      </c>
      <c r="AI10" s="46" t="str">
        <f t="shared" si="19"/>
        <v/>
      </c>
      <c r="AJ10" s="45"/>
      <c r="AK10" s="46" t="str">
        <f t="shared" si="20"/>
        <v/>
      </c>
      <c r="AL10" s="66"/>
      <c r="AM10" s="46" t="str">
        <f t="shared" si="21"/>
        <v/>
      </c>
      <c r="AN10" s="66"/>
      <c r="AO10" s="46" t="str">
        <f t="shared" si="22"/>
        <v/>
      </c>
      <c r="AP10" s="74" t="str">
        <f t="shared" si="23"/>
        <v/>
      </c>
      <c r="AQ10" s="46" t="str">
        <f t="shared" si="24"/>
        <v/>
      </c>
      <c r="AR10" s="45"/>
      <c r="AS10" s="46" t="str">
        <f t="shared" si="25"/>
        <v/>
      </c>
      <c r="AT10" s="66"/>
      <c r="AU10" s="46" t="str">
        <f t="shared" si="26"/>
        <v/>
      </c>
      <c r="AV10" s="66"/>
      <c r="AW10" s="46" t="str">
        <f t="shared" si="27"/>
        <v/>
      </c>
      <c r="AX10" s="74" t="str">
        <f t="shared" si="28"/>
        <v/>
      </c>
      <c r="AY10" s="46" t="str">
        <f t="shared" si="29"/>
        <v/>
      </c>
    </row>
    <row r="11" spans="1:51" ht="32.25" customHeight="1">
      <c r="A11" s="161" t="str">
        <f>IF('Step 3 Risk analysis-1'!A9="","",'Step 3 Risk analysis-1'!A9)</f>
        <v>Transport and access to premises</v>
      </c>
      <c r="B11" s="162"/>
      <c r="C11" s="162"/>
      <c r="D11" s="45"/>
      <c r="E11" s="46" t="str">
        <f t="shared" si="0"/>
        <v/>
      </c>
      <c r="F11" s="66"/>
      <c r="G11" s="46" t="str">
        <f t="shared" si="1"/>
        <v/>
      </c>
      <c r="H11" s="66"/>
      <c r="I11" s="46" t="str">
        <f t="shared" si="2"/>
        <v/>
      </c>
      <c r="J11" s="74" t="str">
        <f t="shared" si="3"/>
        <v/>
      </c>
      <c r="K11" s="46" t="str">
        <f t="shared" si="4"/>
        <v/>
      </c>
      <c r="L11" s="45"/>
      <c r="M11" s="46" t="str">
        <f t="shared" si="5"/>
        <v/>
      </c>
      <c r="N11" s="66"/>
      <c r="O11" s="46" t="str">
        <f t="shared" si="6"/>
        <v/>
      </c>
      <c r="P11" s="66"/>
      <c r="Q11" s="46" t="str">
        <f t="shared" si="7"/>
        <v/>
      </c>
      <c r="R11" s="74" t="str">
        <f t="shared" si="8"/>
        <v/>
      </c>
      <c r="S11" s="46" t="str">
        <f t="shared" si="9"/>
        <v/>
      </c>
      <c r="T11" s="45"/>
      <c r="U11" s="46" t="str">
        <f t="shared" si="10"/>
        <v/>
      </c>
      <c r="V11" s="66"/>
      <c r="W11" s="46" t="str">
        <f t="shared" si="11"/>
        <v/>
      </c>
      <c r="X11" s="66"/>
      <c r="Y11" s="46" t="str">
        <f t="shared" si="12"/>
        <v/>
      </c>
      <c r="Z11" s="74" t="str">
        <f t="shared" si="13"/>
        <v/>
      </c>
      <c r="AA11" s="46" t="str">
        <f t="shared" si="14"/>
        <v/>
      </c>
      <c r="AB11" s="45"/>
      <c r="AC11" s="46" t="str">
        <f t="shared" si="15"/>
        <v/>
      </c>
      <c r="AD11" s="66"/>
      <c r="AE11" s="46" t="str">
        <f t="shared" si="16"/>
        <v/>
      </c>
      <c r="AF11" s="66"/>
      <c r="AG11" s="46" t="str">
        <f t="shared" si="17"/>
        <v/>
      </c>
      <c r="AH11" s="74" t="str">
        <f t="shared" si="18"/>
        <v/>
      </c>
      <c r="AI11" s="46" t="str">
        <f t="shared" si="19"/>
        <v/>
      </c>
      <c r="AJ11" s="45"/>
      <c r="AK11" s="46" t="str">
        <f t="shared" si="20"/>
        <v/>
      </c>
      <c r="AL11" s="66"/>
      <c r="AM11" s="46" t="str">
        <f t="shared" si="21"/>
        <v/>
      </c>
      <c r="AN11" s="66"/>
      <c r="AO11" s="46" t="str">
        <f t="shared" si="22"/>
        <v/>
      </c>
      <c r="AP11" s="74" t="str">
        <f t="shared" si="23"/>
        <v/>
      </c>
      <c r="AQ11" s="46" t="str">
        <f t="shared" si="24"/>
        <v/>
      </c>
      <c r="AR11" s="45"/>
      <c r="AS11" s="46" t="str">
        <f t="shared" si="25"/>
        <v/>
      </c>
      <c r="AT11" s="66"/>
      <c r="AU11" s="46" t="str">
        <f t="shared" si="26"/>
        <v/>
      </c>
      <c r="AV11" s="66"/>
      <c r="AW11" s="46" t="str">
        <f t="shared" si="27"/>
        <v/>
      </c>
      <c r="AX11" s="74" t="str">
        <f t="shared" si="28"/>
        <v/>
      </c>
      <c r="AY11" s="46" t="str">
        <f t="shared" si="29"/>
        <v/>
      </c>
    </row>
    <row r="12" spans="1:51" ht="28.5" customHeight="1">
      <c r="A12" s="161" t="str">
        <f>IF('Step 3 Risk analysis-1'!A10="","",'Step 3 Risk analysis-1'!A10)</f>
        <v>Procurement</v>
      </c>
      <c r="B12" s="163"/>
      <c r="C12" s="163"/>
      <c r="D12" s="163"/>
      <c r="E12" s="46" t="str">
        <f t="shared" si="0"/>
        <v/>
      </c>
      <c r="F12" s="66"/>
      <c r="G12" s="46" t="str">
        <f t="shared" si="1"/>
        <v/>
      </c>
      <c r="H12" s="66"/>
      <c r="I12" s="46" t="str">
        <f t="shared" si="2"/>
        <v/>
      </c>
      <c r="J12" s="74" t="str">
        <f t="shared" si="3"/>
        <v/>
      </c>
      <c r="K12" s="46" t="str">
        <f t="shared" si="4"/>
        <v/>
      </c>
      <c r="L12" s="163"/>
      <c r="M12" s="46" t="str">
        <f t="shared" si="5"/>
        <v/>
      </c>
      <c r="N12" s="66"/>
      <c r="O12" s="46" t="str">
        <f t="shared" si="6"/>
        <v/>
      </c>
      <c r="P12" s="66"/>
      <c r="Q12" s="46" t="str">
        <f t="shared" si="7"/>
        <v/>
      </c>
      <c r="R12" s="74" t="str">
        <f t="shared" si="8"/>
        <v/>
      </c>
      <c r="S12" s="46" t="str">
        <f t="shared" si="9"/>
        <v/>
      </c>
      <c r="T12" s="163"/>
      <c r="U12" s="46" t="str">
        <f t="shared" si="10"/>
        <v/>
      </c>
      <c r="V12" s="66"/>
      <c r="W12" s="46" t="str">
        <f t="shared" si="11"/>
        <v/>
      </c>
      <c r="X12" s="66"/>
      <c r="Y12" s="46" t="str">
        <f t="shared" si="12"/>
        <v/>
      </c>
      <c r="Z12" s="74" t="str">
        <f t="shared" si="13"/>
        <v/>
      </c>
      <c r="AA12" s="46" t="str">
        <f t="shared" si="14"/>
        <v/>
      </c>
      <c r="AB12" s="163"/>
      <c r="AC12" s="46" t="str">
        <f t="shared" si="15"/>
        <v/>
      </c>
      <c r="AD12" s="66"/>
      <c r="AE12" s="46" t="str">
        <f t="shared" si="16"/>
        <v/>
      </c>
      <c r="AF12" s="66"/>
      <c r="AG12" s="46" t="str">
        <f t="shared" si="17"/>
        <v/>
      </c>
      <c r="AH12" s="74" t="str">
        <f t="shared" si="18"/>
        <v/>
      </c>
      <c r="AI12" s="46" t="str">
        <f t="shared" si="19"/>
        <v/>
      </c>
      <c r="AJ12" s="163"/>
      <c r="AK12" s="46" t="str">
        <f t="shared" si="20"/>
        <v/>
      </c>
      <c r="AL12" s="66"/>
      <c r="AM12" s="46" t="str">
        <f t="shared" si="21"/>
        <v/>
      </c>
      <c r="AN12" s="66"/>
      <c r="AO12" s="46" t="str">
        <f t="shared" si="22"/>
        <v/>
      </c>
      <c r="AP12" s="74" t="str">
        <f t="shared" si="23"/>
        <v/>
      </c>
      <c r="AQ12" s="46" t="str">
        <f t="shared" si="24"/>
        <v/>
      </c>
      <c r="AR12" s="163"/>
      <c r="AS12" s="46" t="str">
        <f t="shared" si="25"/>
        <v/>
      </c>
      <c r="AT12" s="66"/>
      <c r="AU12" s="46" t="str">
        <f t="shared" si="26"/>
        <v/>
      </c>
      <c r="AV12" s="66"/>
      <c r="AW12" s="46" t="str">
        <f t="shared" si="27"/>
        <v/>
      </c>
      <c r="AX12" s="74" t="str">
        <f t="shared" si="28"/>
        <v/>
      </c>
      <c r="AY12" s="46" t="str">
        <f t="shared" si="29"/>
        <v/>
      </c>
    </row>
    <row r="13" spans="1:51" ht="33" customHeight="1">
      <c r="A13" s="161" t="str">
        <f>IF('Step 3 Risk analysis-1'!A11="","",'Step 3 Risk analysis-1'!A11)</f>
        <v>Health care service</v>
      </c>
      <c r="B13" s="163"/>
      <c r="C13" s="163"/>
      <c r="D13" s="163"/>
      <c r="E13" s="46" t="str">
        <f t="shared" si="0"/>
        <v/>
      </c>
      <c r="F13" s="66"/>
      <c r="G13" s="46" t="str">
        <f t="shared" si="1"/>
        <v/>
      </c>
      <c r="H13" s="66"/>
      <c r="I13" s="46" t="str">
        <f t="shared" si="2"/>
        <v/>
      </c>
      <c r="J13" s="74" t="str">
        <f t="shared" si="3"/>
        <v/>
      </c>
      <c r="K13" s="46" t="str">
        <f t="shared" si="4"/>
        <v/>
      </c>
      <c r="L13" s="163"/>
      <c r="M13" s="46" t="str">
        <f t="shared" si="5"/>
        <v/>
      </c>
      <c r="N13" s="66"/>
      <c r="O13" s="46" t="str">
        <f t="shared" si="6"/>
        <v/>
      </c>
      <c r="P13" s="66"/>
      <c r="Q13" s="46" t="str">
        <f t="shared" si="7"/>
        <v/>
      </c>
      <c r="R13" s="74" t="str">
        <f t="shared" si="8"/>
        <v/>
      </c>
      <c r="S13" s="46" t="str">
        <f t="shared" si="9"/>
        <v/>
      </c>
      <c r="T13" s="163"/>
      <c r="U13" s="46" t="str">
        <f t="shared" si="10"/>
        <v/>
      </c>
      <c r="V13" s="66"/>
      <c r="W13" s="46" t="str">
        <f t="shared" si="11"/>
        <v/>
      </c>
      <c r="X13" s="66"/>
      <c r="Y13" s="46" t="str">
        <f t="shared" si="12"/>
        <v/>
      </c>
      <c r="Z13" s="74" t="str">
        <f t="shared" si="13"/>
        <v/>
      </c>
      <c r="AA13" s="46" t="str">
        <f t="shared" si="14"/>
        <v/>
      </c>
      <c r="AB13" s="163"/>
      <c r="AC13" s="46" t="str">
        <f t="shared" si="15"/>
        <v/>
      </c>
      <c r="AD13" s="66"/>
      <c r="AE13" s="46" t="str">
        <f t="shared" si="16"/>
        <v/>
      </c>
      <c r="AF13" s="66"/>
      <c r="AG13" s="46" t="str">
        <f t="shared" si="17"/>
        <v/>
      </c>
      <c r="AH13" s="74" t="str">
        <f t="shared" si="18"/>
        <v/>
      </c>
      <c r="AI13" s="46" t="str">
        <f t="shared" si="19"/>
        <v/>
      </c>
      <c r="AJ13" s="163"/>
      <c r="AK13" s="46" t="str">
        <f t="shared" si="20"/>
        <v/>
      </c>
      <c r="AL13" s="66"/>
      <c r="AM13" s="46" t="str">
        <f t="shared" si="21"/>
        <v/>
      </c>
      <c r="AN13" s="66"/>
      <c r="AO13" s="46" t="str">
        <f t="shared" si="22"/>
        <v/>
      </c>
      <c r="AP13" s="74" t="str">
        <f t="shared" si="23"/>
        <v/>
      </c>
      <c r="AQ13" s="46" t="str">
        <f t="shared" si="24"/>
        <v/>
      </c>
      <c r="AR13" s="163"/>
      <c r="AS13" s="46" t="str">
        <f t="shared" si="25"/>
        <v/>
      </c>
      <c r="AT13" s="66"/>
      <c r="AU13" s="46" t="str">
        <f t="shared" si="26"/>
        <v/>
      </c>
      <c r="AV13" s="66"/>
      <c r="AW13" s="46" t="str">
        <f t="shared" si="27"/>
        <v/>
      </c>
      <c r="AX13" s="74" t="str">
        <f t="shared" si="28"/>
        <v/>
      </c>
      <c r="AY13" s="46" t="str">
        <f t="shared" si="29"/>
        <v/>
      </c>
    </row>
    <row r="14" spans="1:51" ht="31.5" customHeight="1">
      <c r="A14" s="161" t="str">
        <f>IF('Step 3 Risk analysis-1'!A12="","",'Step 3 Risk analysis-1'!A12)</f>
        <v/>
      </c>
      <c r="B14" s="163"/>
      <c r="C14" s="163"/>
      <c r="D14" s="163"/>
      <c r="E14" s="46" t="str">
        <f t="shared" si="0"/>
        <v/>
      </c>
      <c r="F14" s="66"/>
      <c r="G14" s="46" t="str">
        <f t="shared" si="1"/>
        <v/>
      </c>
      <c r="H14" s="66"/>
      <c r="I14" s="46" t="str">
        <f t="shared" si="2"/>
        <v/>
      </c>
      <c r="J14" s="74" t="str">
        <f t="shared" si="3"/>
        <v/>
      </c>
      <c r="K14" s="46" t="str">
        <f t="shared" si="4"/>
        <v/>
      </c>
      <c r="L14" s="163"/>
      <c r="M14" s="46" t="str">
        <f t="shared" si="5"/>
        <v/>
      </c>
      <c r="N14" s="66"/>
      <c r="O14" s="46" t="str">
        <f t="shared" si="6"/>
        <v/>
      </c>
      <c r="P14" s="66"/>
      <c r="Q14" s="46" t="str">
        <f t="shared" si="7"/>
        <v/>
      </c>
      <c r="R14" s="74" t="str">
        <f t="shared" si="8"/>
        <v/>
      </c>
      <c r="S14" s="46" t="str">
        <f t="shared" si="9"/>
        <v/>
      </c>
      <c r="T14" s="163"/>
      <c r="U14" s="46" t="str">
        <f t="shared" si="10"/>
        <v/>
      </c>
      <c r="V14" s="66"/>
      <c r="W14" s="46" t="str">
        <f t="shared" si="11"/>
        <v/>
      </c>
      <c r="X14" s="66"/>
      <c r="Y14" s="46" t="str">
        <f t="shared" si="12"/>
        <v/>
      </c>
      <c r="Z14" s="74" t="str">
        <f t="shared" si="13"/>
        <v/>
      </c>
      <c r="AA14" s="46" t="str">
        <f t="shared" si="14"/>
        <v/>
      </c>
      <c r="AB14" s="163"/>
      <c r="AC14" s="46" t="str">
        <f t="shared" si="15"/>
        <v/>
      </c>
      <c r="AD14" s="66"/>
      <c r="AE14" s="46" t="str">
        <f t="shared" si="16"/>
        <v/>
      </c>
      <c r="AF14" s="66"/>
      <c r="AG14" s="46" t="str">
        <f t="shared" si="17"/>
        <v/>
      </c>
      <c r="AH14" s="74" t="str">
        <f t="shared" si="18"/>
        <v/>
      </c>
      <c r="AI14" s="46" t="str">
        <f t="shared" si="19"/>
        <v/>
      </c>
      <c r="AJ14" s="163"/>
      <c r="AK14" s="46" t="str">
        <f t="shared" si="20"/>
        <v/>
      </c>
      <c r="AL14" s="66"/>
      <c r="AM14" s="46" t="str">
        <f t="shared" si="21"/>
        <v/>
      </c>
      <c r="AN14" s="66"/>
      <c r="AO14" s="46" t="str">
        <f t="shared" si="22"/>
        <v/>
      </c>
      <c r="AP14" s="74" t="str">
        <f t="shared" si="23"/>
        <v/>
      </c>
      <c r="AQ14" s="46" t="str">
        <f t="shared" si="24"/>
        <v/>
      </c>
      <c r="AR14" s="163"/>
      <c r="AS14" s="46" t="str">
        <f t="shared" si="25"/>
        <v/>
      </c>
      <c r="AT14" s="66"/>
      <c r="AU14" s="46" t="str">
        <f t="shared" si="26"/>
        <v/>
      </c>
      <c r="AV14" s="66"/>
      <c r="AW14" s="46" t="str">
        <f t="shared" si="27"/>
        <v/>
      </c>
      <c r="AX14" s="74" t="str">
        <f t="shared" si="28"/>
        <v/>
      </c>
      <c r="AY14" s="46" t="str">
        <f t="shared" si="29"/>
        <v/>
      </c>
    </row>
    <row r="15" spans="1:51" ht="28.5" customHeight="1">
      <c r="A15" s="161" t="str">
        <f>IF('Step 3 Risk analysis-1'!A13="","",'Step 3 Risk analysis-1'!A13)</f>
        <v/>
      </c>
      <c r="B15" s="163"/>
      <c r="C15" s="163"/>
      <c r="D15" s="163"/>
      <c r="E15" s="46" t="str">
        <f t="shared" si="0"/>
        <v/>
      </c>
      <c r="F15" s="66"/>
      <c r="G15" s="46" t="str">
        <f t="shared" si="1"/>
        <v/>
      </c>
      <c r="H15" s="66"/>
      <c r="I15" s="46" t="str">
        <f t="shared" si="2"/>
        <v/>
      </c>
      <c r="J15" s="74" t="str">
        <f t="shared" si="3"/>
        <v/>
      </c>
      <c r="K15" s="46" t="str">
        <f t="shared" si="4"/>
        <v/>
      </c>
      <c r="L15" s="163"/>
      <c r="M15" s="46" t="str">
        <f t="shared" si="5"/>
        <v/>
      </c>
      <c r="N15" s="66"/>
      <c r="O15" s="46" t="str">
        <f t="shared" si="6"/>
        <v/>
      </c>
      <c r="P15" s="66"/>
      <c r="Q15" s="46" t="str">
        <f t="shared" si="7"/>
        <v/>
      </c>
      <c r="R15" s="74" t="str">
        <f t="shared" si="8"/>
        <v/>
      </c>
      <c r="S15" s="46" t="str">
        <f t="shared" si="9"/>
        <v/>
      </c>
      <c r="T15" s="163"/>
      <c r="U15" s="46" t="str">
        <f t="shared" si="10"/>
        <v/>
      </c>
      <c r="V15" s="66"/>
      <c r="W15" s="46" t="str">
        <f t="shared" si="11"/>
        <v/>
      </c>
      <c r="X15" s="66"/>
      <c r="Y15" s="46" t="str">
        <f t="shared" si="12"/>
        <v/>
      </c>
      <c r="Z15" s="74" t="str">
        <f t="shared" si="13"/>
        <v/>
      </c>
      <c r="AA15" s="46" t="str">
        <f t="shared" si="14"/>
        <v/>
      </c>
      <c r="AB15" s="163"/>
      <c r="AC15" s="46" t="str">
        <f t="shared" si="15"/>
        <v/>
      </c>
      <c r="AD15" s="66"/>
      <c r="AE15" s="46" t="str">
        <f t="shared" si="16"/>
        <v/>
      </c>
      <c r="AF15" s="66"/>
      <c r="AG15" s="46" t="str">
        <f t="shared" si="17"/>
        <v/>
      </c>
      <c r="AH15" s="74" t="str">
        <f t="shared" si="18"/>
        <v/>
      </c>
      <c r="AI15" s="46" t="str">
        <f t="shared" si="19"/>
        <v/>
      </c>
      <c r="AJ15" s="163"/>
      <c r="AK15" s="46" t="str">
        <f t="shared" si="20"/>
        <v/>
      </c>
      <c r="AL15" s="66"/>
      <c r="AM15" s="46" t="str">
        <f t="shared" si="21"/>
        <v/>
      </c>
      <c r="AN15" s="66"/>
      <c r="AO15" s="46" t="str">
        <f t="shared" si="22"/>
        <v/>
      </c>
      <c r="AP15" s="74" t="str">
        <f t="shared" si="23"/>
        <v/>
      </c>
      <c r="AQ15" s="46" t="str">
        <f t="shared" si="24"/>
        <v/>
      </c>
      <c r="AR15" s="163"/>
      <c r="AS15" s="46" t="str">
        <f t="shared" si="25"/>
        <v/>
      </c>
      <c r="AT15" s="66"/>
      <c r="AU15" s="46" t="str">
        <f t="shared" si="26"/>
        <v/>
      </c>
      <c r="AV15" s="66"/>
      <c r="AW15" s="46" t="str">
        <f t="shared" si="27"/>
        <v/>
      </c>
      <c r="AX15" s="74" t="str">
        <f t="shared" si="28"/>
        <v/>
      </c>
      <c r="AY15" s="46" t="str">
        <f t="shared" si="29"/>
        <v/>
      </c>
    </row>
    <row r="16" spans="1:51" ht="28.5" customHeight="1">
      <c r="A16" s="161" t="str">
        <f>IF('Step 3 Risk analysis-1'!A14="","",'Step 3 Risk analysis-1'!A14)</f>
        <v/>
      </c>
      <c r="B16" s="163"/>
      <c r="C16" s="163"/>
      <c r="D16" s="163"/>
      <c r="E16" s="46" t="str">
        <f t="shared" si="0"/>
        <v/>
      </c>
      <c r="F16" s="66"/>
      <c r="G16" s="46" t="str">
        <f t="shared" si="1"/>
        <v/>
      </c>
      <c r="H16" s="66"/>
      <c r="I16" s="46" t="str">
        <f t="shared" si="2"/>
        <v/>
      </c>
      <c r="J16" s="74" t="str">
        <f t="shared" si="3"/>
        <v/>
      </c>
      <c r="K16" s="46" t="str">
        <f t="shared" si="4"/>
        <v/>
      </c>
      <c r="L16" s="163"/>
      <c r="M16" s="46" t="str">
        <f t="shared" si="5"/>
        <v/>
      </c>
      <c r="N16" s="66"/>
      <c r="O16" s="46" t="str">
        <f t="shared" si="6"/>
        <v/>
      </c>
      <c r="P16" s="66"/>
      <c r="Q16" s="46" t="str">
        <f t="shared" si="7"/>
        <v/>
      </c>
      <c r="R16" s="74" t="str">
        <f t="shared" si="8"/>
        <v/>
      </c>
      <c r="S16" s="46" t="str">
        <f t="shared" si="9"/>
        <v/>
      </c>
      <c r="T16" s="163"/>
      <c r="U16" s="46" t="str">
        <f t="shared" si="10"/>
        <v/>
      </c>
      <c r="V16" s="66"/>
      <c r="W16" s="46" t="str">
        <f t="shared" si="11"/>
        <v/>
      </c>
      <c r="X16" s="66"/>
      <c r="Y16" s="46" t="str">
        <f t="shared" si="12"/>
        <v/>
      </c>
      <c r="Z16" s="74" t="str">
        <f t="shared" si="13"/>
        <v/>
      </c>
      <c r="AA16" s="46" t="str">
        <f t="shared" si="14"/>
        <v/>
      </c>
      <c r="AB16" s="163"/>
      <c r="AC16" s="46" t="str">
        <f t="shared" si="15"/>
        <v/>
      </c>
      <c r="AD16" s="66"/>
      <c r="AE16" s="46" t="str">
        <f t="shared" si="16"/>
        <v/>
      </c>
      <c r="AF16" s="66"/>
      <c r="AG16" s="46" t="str">
        <f t="shared" si="17"/>
        <v/>
      </c>
      <c r="AH16" s="74" t="str">
        <f t="shared" si="18"/>
        <v/>
      </c>
      <c r="AI16" s="46" t="str">
        <f t="shared" si="19"/>
        <v/>
      </c>
      <c r="AJ16" s="163"/>
      <c r="AK16" s="46" t="str">
        <f t="shared" si="20"/>
        <v/>
      </c>
      <c r="AL16" s="66"/>
      <c r="AM16" s="46" t="str">
        <f t="shared" si="21"/>
        <v/>
      </c>
      <c r="AN16" s="66"/>
      <c r="AO16" s="46" t="str">
        <f t="shared" si="22"/>
        <v/>
      </c>
      <c r="AP16" s="74" t="str">
        <f t="shared" si="23"/>
        <v/>
      </c>
      <c r="AQ16" s="46" t="str">
        <f t="shared" si="24"/>
        <v/>
      </c>
      <c r="AR16" s="163"/>
      <c r="AS16" s="46" t="str">
        <f t="shared" si="25"/>
        <v/>
      </c>
      <c r="AT16" s="66"/>
      <c r="AU16" s="46" t="str">
        <f t="shared" si="26"/>
        <v/>
      </c>
      <c r="AV16" s="66"/>
      <c r="AW16" s="46" t="str">
        <f t="shared" si="27"/>
        <v/>
      </c>
      <c r="AX16" s="74" t="str">
        <f t="shared" si="28"/>
        <v/>
      </c>
      <c r="AY16" s="46" t="str">
        <f t="shared" si="29"/>
        <v/>
      </c>
    </row>
    <row r="17" spans="1:51" ht="27.75" customHeight="1">
      <c r="A17" s="161" t="str">
        <f>IF('Step 3 Risk analysis-1'!A15="","",'Step 3 Risk analysis-1'!A15)</f>
        <v/>
      </c>
      <c r="B17" s="163"/>
      <c r="C17" s="163"/>
      <c r="D17" s="163"/>
      <c r="E17" s="46" t="str">
        <f t="shared" si="0"/>
        <v/>
      </c>
      <c r="F17" s="66"/>
      <c r="G17" s="46" t="str">
        <f t="shared" si="1"/>
        <v/>
      </c>
      <c r="H17" s="66"/>
      <c r="I17" s="46" t="str">
        <f t="shared" si="2"/>
        <v/>
      </c>
      <c r="J17" s="74" t="str">
        <f t="shared" si="3"/>
        <v/>
      </c>
      <c r="K17" s="46" t="str">
        <f t="shared" si="4"/>
        <v/>
      </c>
      <c r="L17" s="163"/>
      <c r="M17" s="46" t="str">
        <f t="shared" si="5"/>
        <v/>
      </c>
      <c r="N17" s="66"/>
      <c r="O17" s="46" t="str">
        <f t="shared" si="6"/>
        <v/>
      </c>
      <c r="P17" s="66"/>
      <c r="Q17" s="46" t="str">
        <f t="shared" si="7"/>
        <v/>
      </c>
      <c r="R17" s="74" t="str">
        <f t="shared" si="8"/>
        <v/>
      </c>
      <c r="S17" s="46" t="str">
        <f t="shared" si="9"/>
        <v/>
      </c>
      <c r="T17" s="163"/>
      <c r="U17" s="46" t="str">
        <f t="shared" si="10"/>
        <v/>
      </c>
      <c r="V17" s="66"/>
      <c r="W17" s="46" t="str">
        <f t="shared" si="11"/>
        <v/>
      </c>
      <c r="X17" s="66"/>
      <c r="Y17" s="46" t="str">
        <f t="shared" si="12"/>
        <v/>
      </c>
      <c r="Z17" s="74" t="str">
        <f t="shared" si="13"/>
        <v/>
      </c>
      <c r="AA17" s="46" t="str">
        <f t="shared" si="14"/>
        <v/>
      </c>
      <c r="AB17" s="163"/>
      <c r="AC17" s="46" t="str">
        <f t="shared" si="15"/>
        <v/>
      </c>
      <c r="AD17" s="66"/>
      <c r="AE17" s="46" t="str">
        <f t="shared" si="16"/>
        <v/>
      </c>
      <c r="AF17" s="66"/>
      <c r="AG17" s="46" t="str">
        <f t="shared" si="17"/>
        <v/>
      </c>
      <c r="AH17" s="74" t="str">
        <f t="shared" si="18"/>
        <v/>
      </c>
      <c r="AI17" s="46" t="str">
        <f t="shared" si="19"/>
        <v/>
      </c>
      <c r="AJ17" s="163"/>
      <c r="AK17" s="46" t="str">
        <f t="shared" si="20"/>
        <v/>
      </c>
      <c r="AL17" s="66"/>
      <c r="AM17" s="46" t="str">
        <f t="shared" si="21"/>
        <v/>
      </c>
      <c r="AN17" s="66"/>
      <c r="AO17" s="46" t="str">
        <f t="shared" si="22"/>
        <v/>
      </c>
      <c r="AP17" s="74" t="str">
        <f t="shared" si="23"/>
        <v/>
      </c>
      <c r="AQ17" s="46" t="str">
        <f t="shared" si="24"/>
        <v/>
      </c>
      <c r="AR17" s="163"/>
      <c r="AS17" s="46" t="str">
        <f t="shared" si="25"/>
        <v/>
      </c>
      <c r="AT17" s="66"/>
      <c r="AU17" s="46" t="str">
        <f t="shared" si="26"/>
        <v/>
      </c>
      <c r="AV17" s="66"/>
      <c r="AW17" s="46" t="str">
        <f t="shared" si="27"/>
        <v/>
      </c>
      <c r="AX17" s="74" t="str">
        <f t="shared" si="28"/>
        <v/>
      </c>
      <c r="AY17" s="46" t="str">
        <f t="shared" si="29"/>
        <v/>
      </c>
    </row>
    <row r="18" spans="1:51" ht="24" customHeight="1">
      <c r="A18" s="161" t="str">
        <f>IF('Step 3 Risk analysis-1'!A16="","",'Step 3 Risk analysis-1'!A16)</f>
        <v/>
      </c>
      <c r="B18" s="163"/>
      <c r="C18" s="163"/>
      <c r="D18" s="163"/>
      <c r="E18" s="46" t="str">
        <f t="shared" si="0"/>
        <v/>
      </c>
      <c r="F18" s="66"/>
      <c r="G18" s="46" t="str">
        <f t="shared" si="1"/>
        <v/>
      </c>
      <c r="H18" s="66"/>
      <c r="I18" s="46" t="str">
        <f t="shared" si="2"/>
        <v/>
      </c>
      <c r="J18" s="74" t="str">
        <f t="shared" si="3"/>
        <v/>
      </c>
      <c r="K18" s="46" t="str">
        <f t="shared" si="4"/>
        <v/>
      </c>
      <c r="L18" s="163"/>
      <c r="M18" s="46" t="str">
        <f t="shared" si="5"/>
        <v/>
      </c>
      <c r="N18" s="66"/>
      <c r="O18" s="46" t="str">
        <f t="shared" si="6"/>
        <v/>
      </c>
      <c r="P18" s="66"/>
      <c r="Q18" s="46" t="str">
        <f t="shared" si="7"/>
        <v/>
      </c>
      <c r="R18" s="74" t="str">
        <f t="shared" si="8"/>
        <v/>
      </c>
      <c r="S18" s="46" t="str">
        <f t="shared" si="9"/>
        <v/>
      </c>
      <c r="T18" s="163"/>
      <c r="U18" s="46" t="str">
        <f t="shared" si="10"/>
        <v/>
      </c>
      <c r="V18" s="66"/>
      <c r="W18" s="46" t="str">
        <f t="shared" si="11"/>
        <v/>
      </c>
      <c r="X18" s="66"/>
      <c r="Y18" s="46" t="str">
        <f t="shared" si="12"/>
        <v/>
      </c>
      <c r="Z18" s="74" t="str">
        <f t="shared" si="13"/>
        <v/>
      </c>
      <c r="AA18" s="46" t="str">
        <f t="shared" si="14"/>
        <v/>
      </c>
      <c r="AB18" s="163"/>
      <c r="AC18" s="46" t="str">
        <f t="shared" si="15"/>
        <v/>
      </c>
      <c r="AD18" s="66"/>
      <c r="AE18" s="46" t="str">
        <f t="shared" si="16"/>
        <v/>
      </c>
      <c r="AF18" s="66"/>
      <c r="AG18" s="46" t="str">
        <f t="shared" si="17"/>
        <v/>
      </c>
      <c r="AH18" s="74" t="str">
        <f t="shared" si="18"/>
        <v/>
      </c>
      <c r="AI18" s="46" t="str">
        <f t="shared" si="19"/>
        <v/>
      </c>
      <c r="AJ18" s="163"/>
      <c r="AK18" s="46" t="str">
        <f t="shared" si="20"/>
        <v/>
      </c>
      <c r="AL18" s="66"/>
      <c r="AM18" s="46" t="str">
        <f t="shared" si="21"/>
        <v/>
      </c>
      <c r="AN18" s="66"/>
      <c r="AO18" s="46" t="str">
        <f t="shared" si="22"/>
        <v/>
      </c>
      <c r="AP18" s="74" t="str">
        <f t="shared" si="23"/>
        <v/>
      </c>
      <c r="AQ18" s="46" t="str">
        <f t="shared" si="24"/>
        <v/>
      </c>
      <c r="AR18" s="163"/>
      <c r="AS18" s="46" t="str">
        <f t="shared" si="25"/>
        <v/>
      </c>
      <c r="AT18" s="66"/>
      <c r="AU18" s="46" t="str">
        <f t="shared" si="26"/>
        <v/>
      </c>
      <c r="AV18" s="66"/>
      <c r="AW18" s="46" t="str">
        <f t="shared" si="27"/>
        <v/>
      </c>
      <c r="AX18" s="74" t="str">
        <f t="shared" si="28"/>
        <v/>
      </c>
      <c r="AY18" s="46" t="str">
        <f t="shared" si="29"/>
        <v/>
      </c>
    </row>
    <row r="19" spans="1:51">
      <c r="A19" s="161" t="str">
        <f>IF('Step 3 Risk analysis-1'!A17="","",'Step 3 Risk analysis-1'!A17)</f>
        <v/>
      </c>
      <c r="B19" s="163"/>
      <c r="C19" s="163"/>
      <c r="D19" s="163"/>
      <c r="E19" s="46" t="str">
        <f t="shared" si="0"/>
        <v/>
      </c>
      <c r="F19" s="66"/>
      <c r="G19" s="46" t="str">
        <f t="shared" si="1"/>
        <v/>
      </c>
      <c r="H19" s="66"/>
      <c r="I19" s="46" t="str">
        <f t="shared" si="2"/>
        <v/>
      </c>
      <c r="J19" s="74" t="str">
        <f t="shared" si="3"/>
        <v/>
      </c>
      <c r="K19" s="46" t="str">
        <f t="shared" si="4"/>
        <v/>
      </c>
      <c r="L19" s="163"/>
      <c r="M19" s="46" t="str">
        <f t="shared" si="5"/>
        <v/>
      </c>
      <c r="N19" s="66"/>
      <c r="O19" s="46" t="str">
        <f t="shared" si="6"/>
        <v/>
      </c>
      <c r="P19" s="66"/>
      <c r="Q19" s="46" t="str">
        <f t="shared" si="7"/>
        <v/>
      </c>
      <c r="R19" s="74" t="str">
        <f t="shared" si="8"/>
        <v/>
      </c>
      <c r="S19" s="46" t="str">
        <f t="shared" si="9"/>
        <v/>
      </c>
      <c r="T19" s="163"/>
      <c r="U19" s="46" t="str">
        <f t="shared" si="10"/>
        <v/>
      </c>
      <c r="V19" s="66"/>
      <c r="W19" s="46" t="str">
        <f t="shared" si="11"/>
        <v/>
      </c>
      <c r="X19" s="66"/>
      <c r="Y19" s="46" t="str">
        <f t="shared" si="12"/>
        <v/>
      </c>
      <c r="Z19" s="74" t="str">
        <f t="shared" si="13"/>
        <v/>
      </c>
      <c r="AA19" s="46" t="str">
        <f t="shared" si="14"/>
        <v/>
      </c>
      <c r="AB19" s="163"/>
      <c r="AC19" s="46" t="str">
        <f t="shared" si="15"/>
        <v/>
      </c>
      <c r="AD19" s="66"/>
      <c r="AE19" s="46" t="str">
        <f t="shared" si="16"/>
        <v/>
      </c>
      <c r="AF19" s="66"/>
      <c r="AG19" s="46" t="str">
        <f t="shared" si="17"/>
        <v/>
      </c>
      <c r="AH19" s="74" t="str">
        <f t="shared" si="18"/>
        <v/>
      </c>
      <c r="AI19" s="46" t="str">
        <f t="shared" si="19"/>
        <v/>
      </c>
      <c r="AJ19" s="163"/>
      <c r="AK19" s="46" t="str">
        <f t="shared" si="20"/>
        <v/>
      </c>
      <c r="AL19" s="66"/>
      <c r="AM19" s="46" t="str">
        <f t="shared" si="21"/>
        <v/>
      </c>
      <c r="AN19" s="66"/>
      <c r="AO19" s="46" t="str">
        <f t="shared" si="22"/>
        <v/>
      </c>
      <c r="AP19" s="74" t="str">
        <f t="shared" si="23"/>
        <v/>
      </c>
      <c r="AQ19" s="46" t="str">
        <f t="shared" si="24"/>
        <v/>
      </c>
      <c r="AR19" s="163"/>
      <c r="AS19" s="46" t="str">
        <f t="shared" si="25"/>
        <v/>
      </c>
      <c r="AT19" s="66"/>
      <c r="AU19" s="46" t="str">
        <f t="shared" si="26"/>
        <v/>
      </c>
      <c r="AV19" s="66"/>
      <c r="AW19" s="46" t="str">
        <f t="shared" si="27"/>
        <v/>
      </c>
      <c r="AX19" s="74" t="str">
        <f t="shared" si="28"/>
        <v/>
      </c>
      <c r="AY19" s="46" t="str">
        <f t="shared" si="29"/>
        <v/>
      </c>
    </row>
    <row r="20" spans="1:51">
      <c r="A20" s="161" t="str">
        <f>IF('Step 3 Risk analysis-1'!A18="","",'Step 3 Risk analysis-1'!A18)</f>
        <v/>
      </c>
      <c r="B20" s="163"/>
      <c r="C20" s="163"/>
      <c r="D20" s="163"/>
      <c r="E20" s="46" t="str">
        <f t="shared" si="0"/>
        <v/>
      </c>
      <c r="F20" s="66"/>
      <c r="G20" s="46" t="str">
        <f t="shared" si="1"/>
        <v/>
      </c>
      <c r="H20" s="66"/>
      <c r="I20" s="46" t="str">
        <f t="shared" si="2"/>
        <v/>
      </c>
      <c r="J20" s="74" t="str">
        <f t="shared" si="3"/>
        <v/>
      </c>
      <c r="K20" s="46" t="str">
        <f t="shared" si="4"/>
        <v/>
      </c>
      <c r="L20" s="163"/>
      <c r="M20" s="46" t="str">
        <f t="shared" si="5"/>
        <v/>
      </c>
      <c r="N20" s="66"/>
      <c r="O20" s="46" t="str">
        <f t="shared" si="6"/>
        <v/>
      </c>
      <c r="P20" s="66"/>
      <c r="Q20" s="46" t="str">
        <f t="shared" si="7"/>
        <v/>
      </c>
      <c r="R20" s="74" t="str">
        <f t="shared" ref="R20:R23" si="30">IFERROR(M20+O20+Q20,"")</f>
        <v/>
      </c>
      <c r="S20" s="46" t="str">
        <f t="shared" si="9"/>
        <v/>
      </c>
      <c r="T20" s="163"/>
      <c r="U20" s="46" t="str">
        <f t="shared" si="10"/>
        <v/>
      </c>
      <c r="V20" s="66"/>
      <c r="W20" s="46" t="str">
        <f t="shared" si="11"/>
        <v/>
      </c>
      <c r="X20" s="66"/>
      <c r="Y20" s="46" t="str">
        <f t="shared" si="12"/>
        <v/>
      </c>
      <c r="Z20" s="74" t="str">
        <f t="shared" si="13"/>
        <v/>
      </c>
      <c r="AA20" s="46" t="str">
        <f t="shared" si="14"/>
        <v/>
      </c>
      <c r="AB20" s="163"/>
      <c r="AC20" s="46" t="str">
        <f t="shared" si="15"/>
        <v/>
      </c>
      <c r="AD20" s="66"/>
      <c r="AE20" s="46" t="str">
        <f t="shared" si="16"/>
        <v/>
      </c>
      <c r="AF20" s="66"/>
      <c r="AG20" s="46" t="str">
        <f t="shared" si="17"/>
        <v/>
      </c>
      <c r="AH20" s="74" t="str">
        <f t="shared" si="18"/>
        <v/>
      </c>
      <c r="AI20" s="46" t="str">
        <f t="shared" si="19"/>
        <v/>
      </c>
      <c r="AJ20" s="163"/>
      <c r="AK20" s="46" t="str">
        <f t="shared" si="20"/>
        <v/>
      </c>
      <c r="AL20" s="66"/>
      <c r="AM20" s="46" t="str">
        <f t="shared" si="21"/>
        <v/>
      </c>
      <c r="AN20" s="66"/>
      <c r="AO20" s="46" t="str">
        <f t="shared" si="22"/>
        <v/>
      </c>
      <c r="AP20" s="74" t="str">
        <f t="shared" si="23"/>
        <v/>
      </c>
      <c r="AQ20" s="46" t="str">
        <f t="shared" si="24"/>
        <v/>
      </c>
      <c r="AR20" s="163"/>
      <c r="AS20" s="46" t="str">
        <f t="shared" si="25"/>
        <v/>
      </c>
      <c r="AT20" s="66"/>
      <c r="AU20" s="46" t="str">
        <f t="shared" si="26"/>
        <v/>
      </c>
      <c r="AV20" s="66"/>
      <c r="AW20" s="46" t="str">
        <f t="shared" si="27"/>
        <v/>
      </c>
      <c r="AX20" s="74" t="str">
        <f t="shared" si="28"/>
        <v/>
      </c>
      <c r="AY20" s="46" t="str">
        <f t="shared" si="29"/>
        <v/>
      </c>
    </row>
    <row r="21" spans="1:51">
      <c r="A21" s="161" t="str">
        <f>IF('Step 3 Risk analysis-1'!A19="","",'Step 3 Risk analysis-1'!A19)</f>
        <v/>
      </c>
      <c r="B21" s="163"/>
      <c r="C21" s="163"/>
      <c r="D21" s="163"/>
      <c r="E21" s="46" t="str">
        <f t="shared" si="0"/>
        <v/>
      </c>
      <c r="F21" s="66"/>
      <c r="G21" s="46" t="str">
        <f t="shared" si="1"/>
        <v/>
      </c>
      <c r="H21" s="66"/>
      <c r="I21" s="46" t="str">
        <f t="shared" si="2"/>
        <v/>
      </c>
      <c r="J21" s="74" t="str">
        <f t="shared" si="3"/>
        <v/>
      </c>
      <c r="K21" s="46" t="str">
        <f t="shared" si="4"/>
        <v/>
      </c>
      <c r="L21" s="163"/>
      <c r="M21" s="46" t="str">
        <f t="shared" si="5"/>
        <v/>
      </c>
      <c r="N21" s="66"/>
      <c r="O21" s="46" t="str">
        <f t="shared" si="6"/>
        <v/>
      </c>
      <c r="P21" s="66"/>
      <c r="Q21" s="46" t="str">
        <f t="shared" si="7"/>
        <v/>
      </c>
      <c r="R21" s="74" t="str">
        <f t="shared" si="30"/>
        <v/>
      </c>
      <c r="S21" s="46" t="str">
        <f t="shared" si="9"/>
        <v/>
      </c>
      <c r="T21" s="163"/>
      <c r="U21" s="46" t="str">
        <f t="shared" si="10"/>
        <v/>
      </c>
      <c r="V21" s="66"/>
      <c r="W21" s="46" t="str">
        <f t="shared" si="11"/>
        <v/>
      </c>
      <c r="X21" s="66"/>
      <c r="Y21" s="46" t="str">
        <f t="shared" si="12"/>
        <v/>
      </c>
      <c r="Z21" s="74" t="str">
        <f t="shared" si="13"/>
        <v/>
      </c>
      <c r="AA21" s="46" t="str">
        <f t="shared" si="14"/>
        <v/>
      </c>
      <c r="AB21" s="163"/>
      <c r="AC21" s="46" t="str">
        <f t="shared" si="15"/>
        <v/>
      </c>
      <c r="AD21" s="66"/>
      <c r="AE21" s="46" t="str">
        <f t="shared" si="16"/>
        <v/>
      </c>
      <c r="AF21" s="66"/>
      <c r="AG21" s="46" t="str">
        <f t="shared" si="17"/>
        <v/>
      </c>
      <c r="AH21" s="74" t="str">
        <f t="shared" si="18"/>
        <v/>
      </c>
      <c r="AI21" s="46" t="str">
        <f t="shared" si="19"/>
        <v/>
      </c>
      <c r="AJ21" s="163"/>
      <c r="AK21" s="46" t="str">
        <f t="shared" si="20"/>
        <v/>
      </c>
      <c r="AL21" s="66"/>
      <c r="AM21" s="46" t="str">
        <f t="shared" si="21"/>
        <v/>
      </c>
      <c r="AN21" s="66"/>
      <c r="AO21" s="46" t="str">
        <f t="shared" si="22"/>
        <v/>
      </c>
      <c r="AP21" s="74" t="str">
        <f t="shared" si="23"/>
        <v/>
      </c>
      <c r="AQ21" s="46" t="str">
        <f t="shared" si="24"/>
        <v/>
      </c>
      <c r="AR21" s="163"/>
      <c r="AS21" s="46" t="str">
        <f t="shared" si="25"/>
        <v/>
      </c>
      <c r="AT21" s="66"/>
      <c r="AU21" s="46" t="str">
        <f t="shared" si="26"/>
        <v/>
      </c>
      <c r="AV21" s="66"/>
      <c r="AW21" s="46" t="str">
        <f t="shared" si="27"/>
        <v/>
      </c>
      <c r="AX21" s="74" t="str">
        <f t="shared" si="28"/>
        <v/>
      </c>
      <c r="AY21" s="46" t="str">
        <f t="shared" si="29"/>
        <v/>
      </c>
    </row>
    <row r="22" spans="1:51">
      <c r="A22" s="161" t="str">
        <f>IF('Step 3 Risk analysis-1'!A20="","",'Step 3 Risk analysis-1'!A20)</f>
        <v/>
      </c>
      <c r="B22" s="163"/>
      <c r="C22" s="163"/>
      <c r="D22" s="163"/>
      <c r="E22" s="46" t="str">
        <f t="shared" si="0"/>
        <v/>
      </c>
      <c r="F22" s="66"/>
      <c r="G22" s="46" t="str">
        <f t="shared" si="1"/>
        <v/>
      </c>
      <c r="H22" s="66"/>
      <c r="I22" s="46" t="str">
        <f t="shared" si="2"/>
        <v/>
      </c>
      <c r="J22" s="74" t="str">
        <f t="shared" si="3"/>
        <v/>
      </c>
      <c r="K22" s="46" t="str">
        <f t="shared" si="4"/>
        <v/>
      </c>
      <c r="L22" s="163"/>
      <c r="M22" s="46" t="str">
        <f t="shared" si="5"/>
        <v/>
      </c>
      <c r="N22" s="66"/>
      <c r="O22" s="46" t="str">
        <f t="shared" si="6"/>
        <v/>
      </c>
      <c r="P22" s="66"/>
      <c r="Q22" s="46" t="str">
        <f t="shared" si="7"/>
        <v/>
      </c>
      <c r="R22" s="74" t="str">
        <f t="shared" si="30"/>
        <v/>
      </c>
      <c r="S22" s="46" t="str">
        <f t="shared" si="9"/>
        <v/>
      </c>
      <c r="T22" s="163"/>
      <c r="U22" s="46" t="str">
        <f t="shared" si="10"/>
        <v/>
      </c>
      <c r="V22" s="66"/>
      <c r="W22" s="46" t="str">
        <f t="shared" si="11"/>
        <v/>
      </c>
      <c r="X22" s="66"/>
      <c r="Y22" s="46" t="str">
        <f t="shared" si="12"/>
        <v/>
      </c>
      <c r="Z22" s="74" t="str">
        <f t="shared" si="13"/>
        <v/>
      </c>
      <c r="AA22" s="46" t="str">
        <f t="shared" si="14"/>
        <v/>
      </c>
      <c r="AB22" s="163"/>
      <c r="AC22" s="46" t="str">
        <f t="shared" si="15"/>
        <v/>
      </c>
      <c r="AD22" s="66"/>
      <c r="AE22" s="46" t="str">
        <f t="shared" si="16"/>
        <v/>
      </c>
      <c r="AF22" s="66"/>
      <c r="AG22" s="46" t="str">
        <f t="shared" si="17"/>
        <v/>
      </c>
      <c r="AH22" s="74" t="str">
        <f t="shared" si="18"/>
        <v/>
      </c>
      <c r="AI22" s="46" t="str">
        <f t="shared" si="19"/>
        <v/>
      </c>
      <c r="AJ22" s="163"/>
      <c r="AK22" s="46" t="str">
        <f t="shared" si="20"/>
        <v/>
      </c>
      <c r="AL22" s="66"/>
      <c r="AM22" s="46" t="str">
        <f t="shared" si="21"/>
        <v/>
      </c>
      <c r="AN22" s="66"/>
      <c r="AO22" s="46" t="str">
        <f t="shared" si="22"/>
        <v/>
      </c>
      <c r="AP22" s="74" t="str">
        <f t="shared" si="23"/>
        <v/>
      </c>
      <c r="AQ22" s="46" t="str">
        <f t="shared" si="24"/>
        <v/>
      </c>
      <c r="AR22" s="163"/>
      <c r="AS22" s="46" t="str">
        <f t="shared" si="25"/>
        <v/>
      </c>
      <c r="AT22" s="66"/>
      <c r="AU22" s="46" t="str">
        <f t="shared" si="26"/>
        <v/>
      </c>
      <c r="AV22" s="66"/>
      <c r="AW22" s="46" t="str">
        <f t="shared" si="27"/>
        <v/>
      </c>
      <c r="AX22" s="74" t="str">
        <f t="shared" si="28"/>
        <v/>
      </c>
      <c r="AY22" s="46" t="str">
        <f t="shared" si="29"/>
        <v/>
      </c>
    </row>
    <row r="23" spans="1:51">
      <c r="A23" s="161" t="str">
        <f>IF('Step 3 Risk analysis-1'!A21="","",'Step 3 Risk analysis-1'!A21)</f>
        <v/>
      </c>
      <c r="B23" s="163"/>
      <c r="C23" s="163"/>
      <c r="D23" s="163"/>
      <c r="E23" s="46" t="str">
        <f t="shared" si="0"/>
        <v/>
      </c>
      <c r="F23" s="66"/>
      <c r="G23" s="46" t="str">
        <f t="shared" si="1"/>
        <v/>
      </c>
      <c r="H23" s="66"/>
      <c r="I23" s="46" t="str">
        <f t="shared" si="2"/>
        <v/>
      </c>
      <c r="J23" s="74" t="str">
        <f t="shared" si="3"/>
        <v/>
      </c>
      <c r="K23" s="46" t="str">
        <f t="shared" si="4"/>
        <v/>
      </c>
      <c r="L23" s="163"/>
      <c r="M23" s="46" t="str">
        <f t="shared" si="5"/>
        <v/>
      </c>
      <c r="N23" s="66"/>
      <c r="O23" s="46" t="str">
        <f t="shared" si="6"/>
        <v/>
      </c>
      <c r="P23" s="66"/>
      <c r="Q23" s="46" t="str">
        <f t="shared" si="7"/>
        <v/>
      </c>
      <c r="R23" s="74" t="str">
        <f t="shared" si="30"/>
        <v/>
      </c>
      <c r="S23" s="46" t="str">
        <f t="shared" si="9"/>
        <v/>
      </c>
      <c r="T23" s="163"/>
      <c r="U23" s="46" t="str">
        <f t="shared" si="10"/>
        <v/>
      </c>
      <c r="V23" s="66"/>
      <c r="W23" s="46" t="str">
        <f t="shared" si="11"/>
        <v/>
      </c>
      <c r="X23" s="66"/>
      <c r="Y23" s="46" t="str">
        <f t="shared" si="12"/>
        <v/>
      </c>
      <c r="Z23" s="74" t="str">
        <f t="shared" si="13"/>
        <v/>
      </c>
      <c r="AA23" s="46" t="str">
        <f t="shared" si="14"/>
        <v/>
      </c>
      <c r="AB23" s="163"/>
      <c r="AC23" s="46" t="str">
        <f t="shared" si="15"/>
        <v/>
      </c>
      <c r="AD23" s="66"/>
      <c r="AE23" s="46" t="str">
        <f t="shared" si="16"/>
        <v/>
      </c>
      <c r="AF23" s="66"/>
      <c r="AG23" s="46" t="str">
        <f t="shared" si="17"/>
        <v/>
      </c>
      <c r="AH23" s="74" t="str">
        <f t="shared" si="18"/>
        <v/>
      </c>
      <c r="AI23" s="46" t="str">
        <f t="shared" si="19"/>
        <v/>
      </c>
      <c r="AJ23" s="163"/>
      <c r="AK23" s="46" t="str">
        <f t="shared" si="20"/>
        <v/>
      </c>
      <c r="AL23" s="66"/>
      <c r="AM23" s="46" t="str">
        <f t="shared" si="21"/>
        <v/>
      </c>
      <c r="AN23" s="66"/>
      <c r="AO23" s="46" t="str">
        <f t="shared" si="22"/>
        <v/>
      </c>
      <c r="AP23" s="74" t="str">
        <f t="shared" si="23"/>
        <v/>
      </c>
      <c r="AQ23" s="46" t="str">
        <f t="shared" si="24"/>
        <v/>
      </c>
      <c r="AR23" s="163"/>
      <c r="AS23" s="46" t="str">
        <f t="shared" si="25"/>
        <v/>
      </c>
      <c r="AT23" s="66"/>
      <c r="AU23" s="46" t="str">
        <f t="shared" si="26"/>
        <v/>
      </c>
      <c r="AV23" s="66"/>
      <c r="AW23" s="46" t="str">
        <f t="shared" si="27"/>
        <v/>
      </c>
      <c r="AX23" s="74" t="str">
        <f t="shared" si="28"/>
        <v/>
      </c>
      <c r="AY23" s="46" t="str">
        <f t="shared" si="29"/>
        <v/>
      </c>
    </row>
  </sheetData>
  <sheetProtection insertRows="0" sort="0"/>
  <customSheetViews>
    <customSheetView guid="{4A58C8C9-091F-4957-8565-EBB7B116C12F}" scale="90">
      <selection activeCell="E6" sqref="E6"/>
      <pageMargins left="0.7" right="0.7" top="0.75" bottom="0.75" header="0.3" footer="0.3"/>
      <pageSetup paperSize="9" orientation="portrait"/>
    </customSheetView>
  </customSheetViews>
  <mergeCells count="10">
    <mergeCell ref="AR3:AY3"/>
    <mergeCell ref="AB3:AI3"/>
    <mergeCell ref="AJ3:AQ3"/>
    <mergeCell ref="D2:AQ2"/>
    <mergeCell ref="A2:A4"/>
    <mergeCell ref="B2:B4"/>
    <mergeCell ref="D3:K3"/>
    <mergeCell ref="L3:S3"/>
    <mergeCell ref="T3:AA3"/>
    <mergeCell ref="C2:C4"/>
  </mergeCells>
  <dataValidations disablePrompts="1" count="1">
    <dataValidation type="list" allowBlank="1" showInputMessage="1" showErrorMessage="1" sqref="AR5:AR11 AJ5:AJ11 AB5:AB11 T5:T11 L5:L11 D5:D11" xr:uid="{00000000-0002-0000-0500-000000000000}">
      <formula1>Consequences</formula1>
    </dataValidation>
  </dataValidations>
  <pageMargins left="0.7" right="0.7" top="0.75" bottom="0.75" header="0.3" footer="0.3"/>
  <pageSetup paperSize="9" orientation="portrait"/>
  <legacyDrawing r:id="rId1"/>
  <extLst>
    <ext xmlns:x14="http://schemas.microsoft.com/office/spreadsheetml/2009/9/main" uri="{78C0D931-6437-407d-A8EE-F0AAD7539E65}">
      <x14:conditionalFormattings>
        <x14:conditionalFormatting xmlns:xm="http://schemas.microsoft.com/office/excel/2006/main">
          <x14:cfRule type="containsText" priority="137" operator="containsText" id="{382D1C4C-BD1E-490B-927F-AC2E4A136524}">
            <xm:f>NOT(ISERROR(SEARCH('Risk rating scale'!$A$26,D5)))</xm:f>
            <xm:f>'Risk rating scale'!$A$26</xm:f>
            <x14:dxf>
              <fill>
                <patternFill>
                  <bgColor rgb="FFFFFF00"/>
                </patternFill>
              </fill>
            </x14:dxf>
          </x14:cfRule>
          <x14:cfRule type="containsText" priority="138" operator="containsText" id="{AA9B6843-0CBA-4031-BE56-8877765C06AE}">
            <xm:f>NOT(ISERROR(SEARCH('Risk rating scale'!$A$28,D5)))</xm:f>
            <xm:f>'Risk rating scale'!$A$28</xm:f>
            <x14:dxf>
              <fill>
                <patternFill>
                  <bgColor rgb="FFFF0000"/>
                </patternFill>
              </fill>
            </x14:dxf>
          </x14:cfRule>
          <x14:cfRule type="containsText" priority="139" operator="containsText" id="{324B0E7D-C82D-482D-B57E-A8B13A5EE955}">
            <xm:f>NOT(ISERROR(SEARCH('Risk rating scale'!$A$27,D5)))</xm:f>
            <xm:f>'Risk rating scale'!$A$27</xm:f>
            <x14:dxf>
              <fill>
                <patternFill>
                  <bgColor rgb="FFFFC000"/>
                </patternFill>
              </fill>
            </x14:dxf>
          </x14:cfRule>
          <x14:cfRule type="containsText" priority="140" operator="containsText" id="{24CFC188-537A-4997-96D5-542E66ECE2B7}">
            <xm:f>NOT(ISERROR(SEARCH('Risk rating scale'!$A$25,D5)))</xm:f>
            <xm:f>'Risk rating scale'!$A$25</xm:f>
            <x14:dxf>
              <fill>
                <patternFill>
                  <bgColor theme="6" tint="0.59996337778862885"/>
                </patternFill>
              </fill>
            </x14:dxf>
          </x14:cfRule>
          <xm:sqref>D5:G5 L5:O5 T5:W5 AB5:AE5 AJ5:AM5 D6:D11 F6:F9 E6:E23 G6:G23 I5:K23 N6:N9 M6:M23 O6:O23 Q5:S23 V6:V9 U6:U23 W6:W23 Y5:AA23 AD6:AD9 AC6:AC23 AE6:AE23 AG5:AI23 AL6:AL9 AK6:AK23 AM6:AM23 AO5:AQ23 L6:L11 T6:T11 AB6:AB11 AJ6:AJ11 AT6:AT9 AS6:AS23 AU6:AU23 AW5:AY23 AR6:AR11</xm:sqref>
        </x14:conditionalFormatting>
        <x14:conditionalFormatting xmlns:xm="http://schemas.microsoft.com/office/excel/2006/main">
          <x14:cfRule type="containsText" priority="161" operator="containsText" id="{6127E227-9AAC-4D73-813E-DA48D0E700E4}">
            <xm:f>NOT(ISERROR(SEARCH('Risk rating scale'!#REF!,B5)))</xm:f>
            <xm:f>'Risk rating scale'!#REF!</xm:f>
            <x14:dxf>
              <fill>
                <patternFill>
                  <bgColor theme="6"/>
                </patternFill>
              </fill>
            </x14:dxf>
          </x14:cfRule>
          <xm:sqref>B11:C11 D5:G5 L5:O5 T5:W5 AB5:AE5 AJ5:AM5 B5:C9 D6:D11 I5:K23 E6:G23 L6:L11 Q5:S23 M6:O23 T6:T11 Y5:AA23 U6:W23 AB6:AB11 AG5:AI23 AC6:AE23 AJ6:AJ11 AK6:AM23 AO5:AQ23 AR6:AR11 AS6:AU23 AW5:AY23</xm:sqref>
        </x14:conditionalFormatting>
        <x14:conditionalFormatting xmlns:xm="http://schemas.microsoft.com/office/excel/2006/main">
          <x14:cfRule type="containsText" priority="169" operator="containsText" id="{A81716C7-44BE-4014-AB26-61A4DEF8F1C2}">
            <xm:f>NOT(ISERROR(SEARCH('Risk rating scale'!#REF!,F10)))</xm:f>
            <xm:f>'Risk rating scale'!#REF!</xm:f>
            <x14:dxf>
              <fill>
                <patternFill>
                  <bgColor rgb="FFFFFF00"/>
                </patternFill>
              </fill>
            </x14:dxf>
          </x14:cfRule>
          <x14:cfRule type="containsText" priority="170" operator="containsText" id="{3C57D757-798A-4949-9F36-B655524301DE}">
            <xm:f>NOT(ISERROR(SEARCH('Risk rating scale'!#REF!,F10)))</xm:f>
            <xm:f>'Risk rating scale'!#REF!</xm:f>
            <x14:dxf>
              <fill>
                <patternFill>
                  <bgColor rgb="FFFF0000"/>
                </patternFill>
              </fill>
            </x14:dxf>
          </x14:cfRule>
          <x14:cfRule type="containsText" priority="171" operator="containsText" id="{E2C96FF2-448A-4D9E-AF5C-BAA5C3E3888B}">
            <xm:f>NOT(ISERROR(SEARCH('Risk rating scale'!#REF!,F10)))</xm:f>
            <xm:f>'Risk rating scale'!#REF!</xm:f>
            <x14:dxf>
              <fill>
                <patternFill>
                  <bgColor rgb="FFFFC000"/>
                </patternFill>
              </fill>
            </x14:dxf>
          </x14:cfRule>
          <x14:cfRule type="containsText" priority="172" operator="containsText" id="{18F723AE-8E32-4FC9-A81D-AC4E66C58C79}">
            <xm:f>NOT(ISERROR(SEARCH('Risk rating scale'!#REF!,F10)))</xm:f>
            <xm:f>'Risk rating scale'!#REF!</xm:f>
            <x14:dxf>
              <fill>
                <patternFill>
                  <bgColor theme="6"/>
                </patternFill>
              </fill>
            </x14:dxf>
          </x14:cfRule>
          <xm:sqref>F10:F23 N10:N23 V10:V23 AD10:AD23 AL10:AL23</xm:sqref>
        </x14:conditionalFormatting>
        <x14:conditionalFormatting xmlns:xm="http://schemas.microsoft.com/office/excel/2006/main">
          <x14:cfRule type="containsText" priority="5" operator="containsText" id="{99E5F782-7254-43AD-B98A-2CAD3906C746}">
            <xm:f>NOT(ISERROR(SEARCH('Risk rating scale'!$A$26,AR5)))</xm:f>
            <xm:f>'Risk rating scale'!$A$26</xm:f>
            <x14:dxf>
              <fill>
                <patternFill>
                  <bgColor rgb="FFFFFF00"/>
                </patternFill>
              </fill>
            </x14:dxf>
          </x14:cfRule>
          <x14:cfRule type="containsText" priority="6" operator="containsText" id="{42364FEA-7128-401C-BC3D-A607CCED6610}">
            <xm:f>NOT(ISERROR(SEARCH('Risk rating scale'!$A$28,AR5)))</xm:f>
            <xm:f>'Risk rating scale'!$A$28</xm:f>
            <x14:dxf>
              <fill>
                <patternFill>
                  <bgColor rgb="FFFF0000"/>
                </patternFill>
              </fill>
            </x14:dxf>
          </x14:cfRule>
          <x14:cfRule type="containsText" priority="7" operator="containsText" id="{E5E81CBB-247E-420F-8F7A-26654E995BAB}">
            <xm:f>NOT(ISERROR(SEARCH('Risk rating scale'!$A$27,AR5)))</xm:f>
            <xm:f>'Risk rating scale'!$A$27</xm:f>
            <x14:dxf>
              <fill>
                <patternFill>
                  <bgColor rgb="FFFFC000"/>
                </patternFill>
              </fill>
            </x14:dxf>
          </x14:cfRule>
          <x14:cfRule type="containsText" priority="8" operator="containsText" id="{EBDDA66D-66CB-40C5-95C3-7339665838D2}">
            <xm:f>NOT(ISERROR(SEARCH('Risk rating scale'!$A$25,AR5)))</xm:f>
            <xm:f>'Risk rating scale'!$A$25</xm:f>
            <x14:dxf>
              <fill>
                <patternFill>
                  <bgColor theme="6" tint="0.59996337778862885"/>
                </patternFill>
              </fill>
            </x14:dxf>
          </x14:cfRule>
          <xm:sqref>AR5:AU5</xm:sqref>
        </x14:conditionalFormatting>
        <x14:conditionalFormatting xmlns:xm="http://schemas.microsoft.com/office/excel/2006/main">
          <x14:cfRule type="containsText" priority="9" operator="containsText" id="{00F10C40-3A40-478C-8B1F-C6DF00E37C99}">
            <xm:f>NOT(ISERROR(SEARCH('Risk rating scale'!#REF!,AR5)))</xm:f>
            <xm:f>'Risk rating scale'!#REF!</xm:f>
            <x14:dxf>
              <fill>
                <patternFill>
                  <bgColor theme="6"/>
                </patternFill>
              </fill>
            </x14:dxf>
          </x14:cfRule>
          <xm:sqref>AR5:AU5</xm:sqref>
        </x14:conditionalFormatting>
        <x14:conditionalFormatting xmlns:xm="http://schemas.microsoft.com/office/excel/2006/main">
          <x14:cfRule type="containsText" priority="10" operator="containsText" id="{44DCF8FB-B403-40A5-ABD2-20B86C336AF0}">
            <xm:f>NOT(ISERROR(SEARCH('Risk rating scale'!#REF!,AT10)))</xm:f>
            <xm:f>'Risk rating scale'!#REF!</xm:f>
            <x14:dxf>
              <fill>
                <patternFill>
                  <bgColor rgb="FFFFFF00"/>
                </patternFill>
              </fill>
            </x14:dxf>
          </x14:cfRule>
          <x14:cfRule type="containsText" priority="11" operator="containsText" id="{522E4642-0F54-4348-BACE-124742EB3CA3}">
            <xm:f>NOT(ISERROR(SEARCH('Risk rating scale'!#REF!,AT10)))</xm:f>
            <xm:f>'Risk rating scale'!#REF!</xm:f>
            <x14:dxf>
              <fill>
                <patternFill>
                  <bgColor rgb="FFFF0000"/>
                </patternFill>
              </fill>
            </x14:dxf>
          </x14:cfRule>
          <x14:cfRule type="containsText" priority="12" operator="containsText" id="{87F8FAA5-81EA-4907-9D6C-3FA0795927F8}">
            <xm:f>NOT(ISERROR(SEARCH('Risk rating scale'!#REF!,AT10)))</xm:f>
            <xm:f>'Risk rating scale'!#REF!</xm:f>
            <x14:dxf>
              <fill>
                <patternFill>
                  <bgColor rgb="FFFFC000"/>
                </patternFill>
              </fill>
            </x14:dxf>
          </x14:cfRule>
          <x14:cfRule type="containsText" priority="13" operator="containsText" id="{E6344A65-28BB-4EB3-B096-7A551733148D}">
            <xm:f>NOT(ISERROR(SEARCH('Risk rating scale'!#REF!,AT10)))</xm:f>
            <xm:f>'Risk rating scale'!#REF!</xm:f>
            <x14:dxf>
              <fill>
                <patternFill>
                  <bgColor theme="6"/>
                </patternFill>
              </fill>
            </x14:dxf>
          </x14:cfRule>
          <xm:sqref>AT10:AT23</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1000000}">
          <x14:formula1>
            <xm:f>'Preset Options'!$C$7:$C$11</xm:f>
          </x14:formula1>
          <xm:sqref>AT5:AT23 AD5:AD23 V5:V23 N5:N23 F5:F23 AL5:AL23</xm:sqref>
        </x14:dataValidation>
        <x14:dataValidation type="list" allowBlank="1" showInputMessage="1" showErrorMessage="1" xr:uid="{00000000-0002-0000-0500-000002000000}">
          <x14:formula1>
            <xm:f>'Vulnerability rating scale'!$A$9:$A$13</xm:f>
          </x14:formula1>
          <xm:sqref>AV5:AV23 P5:P23 X5:X23 AF5:AF23 AN5:AN23 H5:H23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92D050"/>
  </sheetPr>
  <dimension ref="A1:J28"/>
  <sheetViews>
    <sheetView zoomScaleNormal="100" workbookViewId="0">
      <selection activeCell="A7" sqref="A7:XFD7"/>
    </sheetView>
  </sheetViews>
  <sheetFormatPr defaultColWidth="8.85546875" defaultRowHeight="15"/>
  <cols>
    <col min="1" max="1" width="37.42578125" style="18" customWidth="1"/>
    <col min="2" max="2" width="17.42578125" style="18" hidden="1" customWidth="1"/>
    <col min="3" max="3" width="23.42578125" style="18" customWidth="1"/>
    <col min="4" max="4" width="24" style="18" customWidth="1"/>
    <col min="5" max="5" width="23.42578125" style="18" customWidth="1"/>
    <col min="6" max="6" width="25.42578125" style="18" customWidth="1"/>
    <col min="7" max="8" width="22.7109375" style="18" customWidth="1"/>
    <col min="9" max="9" width="8.85546875" style="18"/>
    <col min="10" max="10" width="12" style="18" customWidth="1"/>
    <col min="11" max="11" width="14.7109375" style="18" customWidth="1"/>
    <col min="12" max="12" width="17.42578125" style="18" customWidth="1"/>
    <col min="13" max="16384" width="8.85546875" style="18"/>
  </cols>
  <sheetData>
    <row r="1" spans="1:8" ht="54" customHeight="1" thickBot="1">
      <c r="A1" s="199" t="s">
        <v>251</v>
      </c>
      <c r="B1" s="199"/>
      <c r="C1" s="199"/>
      <c r="D1" s="199"/>
      <c r="E1" s="199"/>
      <c r="F1" s="199"/>
      <c r="G1" s="199"/>
      <c r="H1" s="135"/>
    </row>
    <row r="2" spans="1:8" ht="19.5" customHeight="1">
      <c r="A2" s="209" t="s">
        <v>83</v>
      </c>
      <c r="B2" s="207" t="s">
        <v>95</v>
      </c>
      <c r="C2" s="211" t="s">
        <v>126</v>
      </c>
      <c r="D2" s="212"/>
      <c r="E2" s="212"/>
      <c r="F2" s="212"/>
      <c r="G2" s="212"/>
      <c r="H2" s="212"/>
    </row>
    <row r="3" spans="1:8" ht="50.25" customHeight="1" thickBot="1">
      <c r="A3" s="210"/>
      <c r="B3" s="208"/>
      <c r="C3" s="70" t="s">
        <v>233</v>
      </c>
      <c r="D3" s="70" t="s">
        <v>234</v>
      </c>
      <c r="E3" s="70" t="s">
        <v>235</v>
      </c>
      <c r="F3" s="70" t="s">
        <v>236</v>
      </c>
      <c r="G3" s="70" t="s">
        <v>237</v>
      </c>
      <c r="H3" s="70" t="s">
        <v>250</v>
      </c>
    </row>
    <row r="4" spans="1:8">
      <c r="A4" s="150" t="str">
        <f>IF('Step 3 Risk analysis-2'!A5="","",'Step 3 Risk analysis-2'!A5)</f>
        <v xml:space="preserve">Water management </v>
      </c>
      <c r="B4" s="65">
        <f>'Step 3 Risk analysis-1'!F4</f>
        <v>0</v>
      </c>
      <c r="C4" s="46" t="str">
        <f>'Step 3 Risk analysis-2'!K5</f>
        <v/>
      </c>
      <c r="D4" s="46" t="str">
        <f>'Step 3 Risk analysis-2'!S5</f>
        <v/>
      </c>
      <c r="E4" s="46" t="str">
        <f>'Step 3 Risk analysis-2'!AA5</f>
        <v/>
      </c>
      <c r="F4" s="46" t="str">
        <f>'Step 3 Risk analysis-2'!AI5</f>
        <v/>
      </c>
      <c r="G4" s="46" t="str">
        <f>'Step 3 Risk analysis-2'!AQ5</f>
        <v/>
      </c>
      <c r="H4" s="46" t="str">
        <f>'Step 3 Risk analysis-2'!AY5</f>
        <v/>
      </c>
    </row>
    <row r="5" spans="1:8">
      <c r="A5" s="150" t="str">
        <f>IF('Step 3 Risk analysis-2'!A6="","",'Step 3 Risk analysis-2'!A6)</f>
        <v>Energy management</v>
      </c>
      <c r="B5" s="65" t="str">
        <f>'Step 3 Risk analysis-1'!F3</f>
        <v>Moderate</v>
      </c>
      <c r="C5" s="46" t="str">
        <f>'Step 3 Risk analysis-2'!K6</f>
        <v/>
      </c>
      <c r="D5" s="46" t="str">
        <f>'Step 3 Risk analysis-2'!S6</f>
        <v/>
      </c>
      <c r="E5" s="46" t="str">
        <f>'Step 3 Risk analysis-2'!AA6</f>
        <v/>
      </c>
      <c r="F5" s="46" t="str">
        <f>'Step 3 Risk analysis-2'!AI6</f>
        <v/>
      </c>
      <c r="G5" s="46" t="str">
        <f>'Step 3 Risk analysis-2'!AQ6</f>
        <v/>
      </c>
      <c r="H5" s="46" t="str">
        <f>'Step 3 Risk analysis-2'!AY6</f>
        <v/>
      </c>
    </row>
    <row r="6" spans="1:8">
      <c r="A6" s="150" t="str">
        <f>IF('Step 3 Risk analysis-2'!A7="","",'Step 3 Risk analysis-2'!A7)</f>
        <v>Waste management</v>
      </c>
      <c r="B6" s="65">
        <f>'Step 3 Risk analysis-1'!F5</f>
        <v>0</v>
      </c>
      <c r="C6" s="46" t="str">
        <f>'Step 3 Risk analysis-2'!K7</f>
        <v/>
      </c>
      <c r="D6" s="46" t="str">
        <f>'Step 3 Risk analysis-2'!S7</f>
        <v/>
      </c>
      <c r="E6" s="46" t="str">
        <f>'Step 3 Risk analysis-2'!AA7</f>
        <v/>
      </c>
      <c r="F6" s="46" t="str">
        <f>'Step 3 Risk analysis-2'!AI7</f>
        <v/>
      </c>
      <c r="G6" s="46" t="str">
        <f>'Step 3 Risk analysis-2'!AQ7</f>
        <v/>
      </c>
      <c r="H6" s="46" t="str">
        <f>'Step 3 Risk analysis-2'!AY7</f>
        <v/>
      </c>
    </row>
    <row r="7" spans="1:8">
      <c r="A7" s="150" t="str">
        <f>IF('Step 3 Risk analysis-2'!A8="","",'Step 3 Risk analysis-2'!A8)</f>
        <v>Asset maintenance</v>
      </c>
      <c r="B7" s="65">
        <f>'Step 3 Risk analysis-1'!F6</f>
        <v>0</v>
      </c>
      <c r="C7" s="46" t="str">
        <f>'Step 3 Risk analysis-2'!K8</f>
        <v/>
      </c>
      <c r="D7" s="46" t="str">
        <f>'Step 3 Risk analysis-2'!S8</f>
        <v/>
      </c>
      <c r="E7" s="46" t="str">
        <f>'Step 3 Risk analysis-2'!AA8</f>
        <v/>
      </c>
      <c r="F7" s="46" t="str">
        <f>'Step 3 Risk analysis-2'!AI8</f>
        <v/>
      </c>
      <c r="G7" s="46" t="str">
        <f>'Step 3 Risk analysis-2'!AQ8</f>
        <v/>
      </c>
      <c r="H7" s="46" t="str">
        <f>'Step 3 Risk analysis-2'!AY8</f>
        <v/>
      </c>
    </row>
    <row r="8" spans="1:8">
      <c r="A8" s="150" t="str">
        <f>IF('Step 3 Risk analysis-2'!A9="","",'Step 3 Risk analysis-2'!A9)</f>
        <v>Emergency and disaster management</v>
      </c>
      <c r="B8" s="65">
        <f>'Step 3 Risk analysis-1'!F7</f>
        <v>0</v>
      </c>
      <c r="C8" s="46" t="str">
        <f>'Step 3 Risk analysis-2'!K9</f>
        <v/>
      </c>
      <c r="D8" s="46" t="str">
        <f>'Step 3 Risk analysis-2'!S9</f>
        <v/>
      </c>
      <c r="E8" s="46" t="str">
        <f>'Step 3 Risk analysis-2'!AA9</f>
        <v/>
      </c>
      <c r="F8" s="46" t="str">
        <f>'Step 3 Risk analysis-2'!AI9</f>
        <v/>
      </c>
      <c r="G8" s="46" t="str">
        <f>'Step 3 Risk analysis-2'!AQ9</f>
        <v/>
      </c>
      <c r="H8" s="46" t="str">
        <f>'Step 3 Risk analysis-2'!AY9</f>
        <v/>
      </c>
    </row>
    <row r="9" spans="1:8">
      <c r="A9" s="150" t="str">
        <f>IF('Step 3 Risk analysis-2'!A10="","",'Step 3 Risk analysis-2'!A10)</f>
        <v>Human resources</v>
      </c>
      <c r="B9" s="65">
        <f>'Step 3 Risk analysis-1'!F8</f>
        <v>0</v>
      </c>
      <c r="C9" s="46" t="str">
        <f>'Step 3 Risk analysis-2'!K10</f>
        <v/>
      </c>
      <c r="D9" s="46" t="str">
        <f>'Step 3 Risk analysis-2'!S10</f>
        <v/>
      </c>
      <c r="E9" s="46" t="str">
        <f>'Step 3 Risk analysis-2'!AA10</f>
        <v/>
      </c>
      <c r="F9" s="46" t="str">
        <f>'Step 3 Risk analysis-2'!AI10</f>
        <v/>
      </c>
      <c r="G9" s="46" t="str">
        <f>'Step 3 Risk analysis-2'!AQ10</f>
        <v/>
      </c>
      <c r="H9" s="46" t="str">
        <f>'Step 3 Risk analysis-2'!AY10</f>
        <v/>
      </c>
    </row>
    <row r="10" spans="1:8">
      <c r="A10" s="150" t="str">
        <f>IF('Step 3 Risk analysis-2'!A11="","",'Step 3 Risk analysis-2'!A11)</f>
        <v>Transport and access to premises</v>
      </c>
      <c r="B10" s="65">
        <f>'Step 3 Risk analysis-1'!F9</f>
        <v>0</v>
      </c>
      <c r="C10" s="46" t="str">
        <f>'Step 3 Risk analysis-2'!K11</f>
        <v/>
      </c>
      <c r="D10" s="46" t="str">
        <f>'Step 3 Risk analysis-2'!S11</f>
        <v/>
      </c>
      <c r="E10" s="46" t="str">
        <f>'Step 3 Risk analysis-2'!AA11</f>
        <v/>
      </c>
      <c r="F10" s="46" t="str">
        <f>'Step 3 Risk analysis-2'!AI11</f>
        <v/>
      </c>
      <c r="G10" s="46" t="str">
        <f>'Step 3 Risk analysis-2'!AQ11</f>
        <v/>
      </c>
      <c r="H10" s="46" t="str">
        <f>'Step 3 Risk analysis-2'!AY11</f>
        <v/>
      </c>
    </row>
    <row r="11" spans="1:8">
      <c r="A11" s="150" t="str">
        <f>IF('Step 3 Risk analysis-2'!A12="","",'Step 3 Risk analysis-2'!A12)</f>
        <v>Procurement</v>
      </c>
      <c r="B11" s="65">
        <f>'Step 3 Risk analysis-1'!F10</f>
        <v>0</v>
      </c>
      <c r="C11" s="46" t="str">
        <f>'Step 3 Risk analysis-2'!K12</f>
        <v/>
      </c>
      <c r="D11" s="46" t="str">
        <f>'Step 3 Risk analysis-2'!S12</f>
        <v/>
      </c>
      <c r="E11" s="46" t="str">
        <f>'Step 3 Risk analysis-2'!AA12</f>
        <v/>
      </c>
      <c r="F11" s="46" t="str">
        <f>'Step 3 Risk analysis-2'!AI12</f>
        <v/>
      </c>
      <c r="G11" s="46" t="str">
        <f>'Step 3 Risk analysis-2'!AQ12</f>
        <v/>
      </c>
      <c r="H11" s="46" t="str">
        <f>'Step 3 Risk analysis-2'!AY12</f>
        <v/>
      </c>
    </row>
    <row r="12" spans="1:8">
      <c r="A12" s="150" t="str">
        <f>IF('Step 3 Risk analysis-2'!A13="","",'Step 3 Risk analysis-2'!A13)</f>
        <v>Health care service</v>
      </c>
      <c r="B12" s="65">
        <f>'Step 3 Risk analysis-1'!F11</f>
        <v>0</v>
      </c>
      <c r="C12" s="46" t="str">
        <f>'Step 3 Risk analysis-2'!K13</f>
        <v/>
      </c>
      <c r="D12" s="46" t="str">
        <f>'Step 3 Risk analysis-2'!S13</f>
        <v/>
      </c>
      <c r="E12" s="46" t="str">
        <f>'Step 3 Risk analysis-2'!AA13</f>
        <v/>
      </c>
      <c r="F12" s="46" t="str">
        <f>'Step 3 Risk analysis-2'!AI13</f>
        <v/>
      </c>
      <c r="G12" s="46" t="str">
        <f>'Step 3 Risk analysis-2'!AQ13</f>
        <v/>
      </c>
      <c r="H12" s="46" t="str">
        <f>'Step 3 Risk analysis-2'!AY13</f>
        <v/>
      </c>
    </row>
    <row r="13" spans="1:8">
      <c r="A13" s="86" t="str">
        <f>IF('Step 3 Risk analysis-2'!A14="","",'Step 3 Risk analysis-2'!A14)</f>
        <v/>
      </c>
      <c r="B13" s="65">
        <f>'Step 3 Risk analysis-1'!F12</f>
        <v>0</v>
      </c>
      <c r="C13" s="46" t="str">
        <f>'Step 3 Risk analysis-2'!K14</f>
        <v/>
      </c>
      <c r="D13" s="46" t="str">
        <f>'Step 3 Risk analysis-2'!S14</f>
        <v/>
      </c>
      <c r="E13" s="46" t="str">
        <f>'Step 3 Risk analysis-2'!AA14</f>
        <v/>
      </c>
      <c r="F13" s="46" t="str">
        <f>'Step 3 Risk analysis-2'!AI14</f>
        <v/>
      </c>
      <c r="G13" s="46" t="str">
        <f>'Step 3 Risk analysis-2'!AQ14</f>
        <v/>
      </c>
      <c r="H13" s="46" t="str">
        <f>'Step 3 Risk analysis-2'!AY14</f>
        <v/>
      </c>
    </row>
    <row r="14" spans="1:8">
      <c r="A14" s="86" t="str">
        <f>IF('Step 3 Risk analysis-2'!A15="","",'Step 3 Risk analysis-2'!A15)</f>
        <v/>
      </c>
      <c r="B14" s="65">
        <f>'Step 3 Risk analysis-1'!F13</f>
        <v>0</v>
      </c>
      <c r="C14" s="46" t="str">
        <f>'Step 3 Risk analysis-2'!K15</f>
        <v/>
      </c>
      <c r="D14" s="46" t="str">
        <f>'Step 3 Risk analysis-2'!S15</f>
        <v/>
      </c>
      <c r="E14" s="46" t="str">
        <f>'Step 3 Risk analysis-2'!AA15</f>
        <v/>
      </c>
      <c r="F14" s="46" t="str">
        <f>'Step 3 Risk analysis-2'!AI15</f>
        <v/>
      </c>
      <c r="G14" s="46" t="str">
        <f>'Step 3 Risk analysis-2'!AQ15</f>
        <v/>
      </c>
      <c r="H14" s="46" t="str">
        <f>'Step 3 Risk analysis-2'!AY15</f>
        <v/>
      </c>
    </row>
    <row r="15" spans="1:8">
      <c r="A15" s="86" t="str">
        <f>IF('Step 3 Risk analysis-2'!A16="","",'Step 3 Risk analysis-2'!A16)</f>
        <v/>
      </c>
      <c r="B15" s="65">
        <f>'Step 3 Risk analysis-1'!F14</f>
        <v>0</v>
      </c>
      <c r="C15" s="46" t="str">
        <f>'Step 3 Risk analysis-2'!K16</f>
        <v/>
      </c>
      <c r="D15" s="46" t="str">
        <f>'Step 3 Risk analysis-2'!S16</f>
        <v/>
      </c>
      <c r="E15" s="46" t="str">
        <f>'Step 3 Risk analysis-2'!AA16</f>
        <v/>
      </c>
      <c r="F15" s="46" t="str">
        <f>'Step 3 Risk analysis-2'!AI16</f>
        <v/>
      </c>
      <c r="G15" s="46" t="str">
        <f>'Step 3 Risk analysis-2'!AQ16</f>
        <v/>
      </c>
      <c r="H15" s="46" t="str">
        <f>'Step 3 Risk analysis-2'!AY16</f>
        <v/>
      </c>
    </row>
    <row r="16" spans="1:8">
      <c r="A16" s="86" t="str">
        <f>IF('Step 3 Risk analysis-2'!A17="","",'Step 3 Risk analysis-2'!A17)</f>
        <v/>
      </c>
      <c r="B16" s="65">
        <f>'Step 3 Risk analysis-1'!F15</f>
        <v>0</v>
      </c>
      <c r="C16" s="46" t="str">
        <f>'Step 3 Risk analysis-2'!K17</f>
        <v/>
      </c>
      <c r="D16" s="46" t="str">
        <f>'Step 3 Risk analysis-2'!S17</f>
        <v/>
      </c>
      <c r="E16" s="46" t="str">
        <f>'Step 3 Risk analysis-2'!AA17</f>
        <v/>
      </c>
      <c r="F16" s="46" t="str">
        <f>'Step 3 Risk analysis-2'!AI17</f>
        <v/>
      </c>
      <c r="G16" s="46" t="str">
        <f>'Step 3 Risk analysis-2'!AQ17</f>
        <v/>
      </c>
      <c r="H16" s="46" t="str">
        <f>'Step 3 Risk analysis-2'!AY17</f>
        <v/>
      </c>
    </row>
    <row r="17" spans="1:10">
      <c r="A17" s="86" t="str">
        <f>IF('Step 3 Risk analysis-2'!A18="","",'Step 3 Risk analysis-2'!A18)</f>
        <v/>
      </c>
      <c r="B17" s="65">
        <f>'Step 3 Risk analysis-1'!F16</f>
        <v>0</v>
      </c>
      <c r="C17" s="46" t="str">
        <f>'Step 3 Risk analysis-2'!K18</f>
        <v/>
      </c>
      <c r="D17" s="46" t="str">
        <f>'Step 3 Risk analysis-2'!S18</f>
        <v/>
      </c>
      <c r="E17" s="46" t="str">
        <f>'Step 3 Risk analysis-2'!AA18</f>
        <v/>
      </c>
      <c r="F17" s="46" t="str">
        <f>'Step 3 Risk analysis-2'!AI18</f>
        <v/>
      </c>
      <c r="G17" s="46" t="str">
        <f>'Step 3 Risk analysis-2'!AQ18</f>
        <v/>
      </c>
      <c r="H17" s="46" t="str">
        <f>'Step 3 Risk analysis-2'!AY18</f>
        <v/>
      </c>
    </row>
    <row r="18" spans="1:10">
      <c r="A18" s="86" t="str">
        <f>IF('Step 3 Risk analysis-2'!A19="","",'Step 3 Risk analysis-2'!A19)</f>
        <v/>
      </c>
      <c r="B18" s="65">
        <f>'Step 3 Risk analysis-1'!F17</f>
        <v>0</v>
      </c>
      <c r="C18" s="46" t="str">
        <f>'Step 3 Risk analysis-2'!K19</f>
        <v/>
      </c>
      <c r="D18" s="46" t="str">
        <f>'Step 3 Risk analysis-2'!S19</f>
        <v/>
      </c>
      <c r="E18" s="46" t="str">
        <f>'Step 3 Risk analysis-2'!AA19</f>
        <v/>
      </c>
      <c r="F18" s="46" t="str">
        <f>'Step 3 Risk analysis-2'!AI19</f>
        <v/>
      </c>
      <c r="G18" s="46" t="str">
        <f>'Step 3 Risk analysis-2'!AQ19</f>
        <v/>
      </c>
      <c r="H18" s="46" t="str">
        <f>'Step 3 Risk analysis-2'!AY19</f>
        <v/>
      </c>
    </row>
    <row r="19" spans="1:10">
      <c r="A19" s="86" t="str">
        <f>IF('Step 3 Risk analysis-2'!A20="","",'Step 3 Risk analysis-2'!A20)</f>
        <v/>
      </c>
      <c r="B19" s="65">
        <f>'Step 3 Risk analysis-1'!F18</f>
        <v>0</v>
      </c>
      <c r="C19" s="46" t="str">
        <f>'Step 3 Risk analysis-2'!K20</f>
        <v/>
      </c>
      <c r="D19" s="46" t="str">
        <f>'Step 3 Risk analysis-2'!S20</f>
        <v/>
      </c>
      <c r="E19" s="46" t="str">
        <f>'Step 3 Risk analysis-2'!AA20</f>
        <v/>
      </c>
      <c r="F19" s="46" t="str">
        <f>'Step 3 Risk analysis-2'!AI20</f>
        <v/>
      </c>
      <c r="G19" s="46" t="str">
        <f>'Step 3 Risk analysis-2'!AQ20</f>
        <v/>
      </c>
      <c r="H19" s="46" t="str">
        <f>'Step 3 Risk analysis-2'!AY20</f>
        <v/>
      </c>
    </row>
    <row r="20" spans="1:10">
      <c r="A20" s="86" t="str">
        <f>IF('Step 3 Risk analysis-2'!A21="","",'Step 3 Risk analysis-2'!A21)</f>
        <v/>
      </c>
      <c r="B20" s="65">
        <f>'Step 3 Risk analysis-1'!F19</f>
        <v>0</v>
      </c>
      <c r="C20" s="46" t="str">
        <f>'Step 3 Risk analysis-2'!K21</f>
        <v/>
      </c>
      <c r="D20" s="46" t="str">
        <f>'Step 3 Risk analysis-2'!S21</f>
        <v/>
      </c>
      <c r="E20" s="46" t="str">
        <f>'Step 3 Risk analysis-2'!AA21</f>
        <v/>
      </c>
      <c r="F20" s="46" t="str">
        <f>'Step 3 Risk analysis-2'!AI21</f>
        <v/>
      </c>
      <c r="G20" s="46" t="str">
        <f>'Step 3 Risk analysis-2'!AQ21</f>
        <v/>
      </c>
      <c r="H20" s="46" t="str">
        <f>'Step 3 Risk analysis-2'!AY21</f>
        <v/>
      </c>
    </row>
    <row r="21" spans="1:10">
      <c r="A21" s="86" t="str">
        <f>IF('Step 3 Risk analysis-2'!A22="","",'Step 3 Risk analysis-2'!A22)</f>
        <v/>
      </c>
      <c r="B21" s="65">
        <f>'Step 3 Risk analysis-1'!F20</f>
        <v>0</v>
      </c>
      <c r="C21" s="46" t="str">
        <f>'Step 3 Risk analysis-2'!K22</f>
        <v/>
      </c>
      <c r="D21" s="46" t="str">
        <f>'Step 3 Risk analysis-2'!S22</f>
        <v/>
      </c>
      <c r="E21" s="46" t="str">
        <f>'Step 3 Risk analysis-2'!AA22</f>
        <v/>
      </c>
      <c r="F21" s="46" t="str">
        <f>'Step 3 Risk analysis-2'!AI22</f>
        <v/>
      </c>
      <c r="G21" s="46" t="str">
        <f>'Step 3 Risk analysis-2'!AQ22</f>
        <v/>
      </c>
      <c r="H21" s="46" t="str">
        <f>'Step 3 Risk analysis-2'!AY22</f>
        <v/>
      </c>
    </row>
    <row r="22" spans="1:10">
      <c r="A22" s="86" t="str">
        <f>IF('Step 3 Risk analysis-2'!A23="","",'Step 3 Risk analysis-2'!A23)</f>
        <v/>
      </c>
      <c r="B22" s="65">
        <f>'Step 3 Risk analysis-1'!F21</f>
        <v>0</v>
      </c>
      <c r="C22" s="46" t="str">
        <f>'Step 3 Risk analysis-2'!K23</f>
        <v/>
      </c>
      <c r="D22" s="46" t="str">
        <f>'Step 3 Risk analysis-2'!S23</f>
        <v/>
      </c>
      <c r="E22" s="46" t="str">
        <f>'Step 3 Risk analysis-2'!AA23</f>
        <v/>
      </c>
      <c r="F22" s="46" t="str">
        <f>'Step 3 Risk analysis-2'!AI23</f>
        <v/>
      </c>
      <c r="G22" s="46" t="str">
        <f>'Step 3 Risk analysis-2'!AQ23</f>
        <v/>
      </c>
      <c r="H22" s="46" t="str">
        <f>'Step 3 Risk analysis-2'!AY23</f>
        <v/>
      </c>
    </row>
    <row r="24" spans="1:10">
      <c r="A24" s="96"/>
      <c r="B24" s="96"/>
      <c r="C24" s="96"/>
      <c r="D24" s="96"/>
      <c r="E24" s="96"/>
      <c r="F24" s="96"/>
      <c r="G24" s="33"/>
      <c r="H24" s="33"/>
      <c r="I24" s="33"/>
      <c r="J24" s="33"/>
    </row>
    <row r="25" spans="1:10">
      <c r="A25" s="33"/>
      <c r="B25" s="33"/>
      <c r="C25" s="33"/>
      <c r="D25" s="33"/>
      <c r="E25" s="33"/>
      <c r="F25" s="33"/>
      <c r="G25" s="33"/>
      <c r="H25" s="33"/>
      <c r="I25" s="33"/>
      <c r="J25" s="33"/>
    </row>
    <row r="26" spans="1:10">
      <c r="A26" s="33"/>
      <c r="B26" s="97"/>
      <c r="C26" s="97"/>
      <c r="D26" s="97"/>
      <c r="E26" s="33"/>
      <c r="F26" s="33"/>
      <c r="G26" s="33"/>
      <c r="H26" s="33"/>
      <c r="I26" s="33"/>
      <c r="J26" s="33"/>
    </row>
    <row r="27" spans="1:10">
      <c r="A27" s="33"/>
      <c r="B27" s="97"/>
      <c r="C27" s="98"/>
      <c r="D27" s="98"/>
      <c r="E27" s="33"/>
      <c r="F27" s="33"/>
      <c r="G27" s="33"/>
      <c r="H27" s="33"/>
      <c r="I27" s="33"/>
      <c r="J27" s="33"/>
    </row>
    <row r="28" spans="1:10">
      <c r="A28" s="33"/>
      <c r="B28" s="97"/>
      <c r="C28" s="98"/>
      <c r="D28" s="98"/>
      <c r="E28" s="33"/>
      <c r="F28" s="33"/>
      <c r="G28" s="33"/>
      <c r="H28" s="33"/>
      <c r="I28" s="33"/>
      <c r="J28" s="33"/>
    </row>
  </sheetData>
  <customSheetViews>
    <customSheetView guid="{4A58C8C9-091F-4957-8565-EBB7B116C12F}">
      <pageMargins left="0.7" right="0.7" top="0.75" bottom="0.75" header="0.3" footer="0.3"/>
    </customSheetView>
  </customSheetViews>
  <mergeCells count="4">
    <mergeCell ref="B2:B3"/>
    <mergeCell ref="A2:A3"/>
    <mergeCell ref="A1:G1"/>
    <mergeCell ref="C2:H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EF1CA217-4F73-4AE3-AFC1-012FFD22121A}">
            <xm:f>NOT(ISERROR(SEARCH('Preset Options'!$D$5,B4)))</xm:f>
            <xm:f>'Preset Options'!$D$5</xm:f>
            <x14:dxf>
              <fill>
                <patternFill>
                  <bgColor rgb="FFFF0000"/>
                </patternFill>
              </fill>
            </x14:dxf>
          </x14:cfRule>
          <x14:cfRule type="containsText" priority="26" operator="containsText" id="{8408879E-4177-4573-8676-8F7F234A25C9}">
            <xm:f>NOT(ISERROR(SEARCH('Preset Options'!$K$13,B4)))</xm:f>
            <xm:f>'Preset Options'!$K$13</xm:f>
            <x14:dxf>
              <fill>
                <patternFill>
                  <bgColor theme="9"/>
                </patternFill>
              </fill>
            </x14:dxf>
          </x14:cfRule>
          <x14:cfRule type="containsText" priority="27" operator="containsText" id="{ED2F3354-8FDD-4ED5-A058-25A46FE46C46}">
            <xm:f>NOT(ISERROR(SEARCH('Preset Options'!$D$3,B4)))</xm:f>
            <xm:f>'Preset Options'!$D$3</xm:f>
            <x14:dxf>
              <fill>
                <patternFill>
                  <bgColor rgb="FFFFFF00"/>
                </patternFill>
              </fill>
            </x14:dxf>
          </x14:cfRule>
          <x14:cfRule type="containsText" priority="28" operator="containsText" id="{F9E81D46-106B-4CF6-AFA4-94CDA65DE494}">
            <xm:f>NOT(ISERROR(SEARCH('Preset Options'!$D$2,B4)))</xm:f>
            <xm:f>'Preset Options'!$D$2</xm:f>
            <x14:dxf>
              <fill>
                <patternFill>
                  <bgColor theme="6"/>
                </patternFill>
              </fill>
            </x14:dxf>
          </x14:cfRule>
          <xm:sqref>B4:B22</xm:sqref>
        </x14:conditionalFormatting>
        <x14:conditionalFormatting xmlns:xm="http://schemas.microsoft.com/office/excel/2006/main">
          <x14:cfRule type="containsText" priority="290" operator="containsText" id="{1783BE8E-034C-40DA-85A1-435548FC473B}">
            <xm:f>NOT(ISERROR(SEARCH('Risk rating scale'!#REF!,C4)))</xm:f>
            <xm:f>'Risk rating scale'!#REF!</xm:f>
            <x14:dxf>
              <fill>
                <patternFill>
                  <bgColor rgb="FFFFFF00"/>
                </patternFill>
              </fill>
            </x14:dxf>
          </x14:cfRule>
          <x14:cfRule type="containsText" priority="291" operator="containsText" id="{1F8526A8-C459-4CCC-95F2-F5886785AA31}">
            <xm:f>NOT(ISERROR(SEARCH('Risk rating scale'!#REF!,C4)))</xm:f>
            <xm:f>'Risk rating scale'!#REF!</xm:f>
            <x14:dxf>
              <fill>
                <patternFill>
                  <bgColor rgb="FFFF0000"/>
                </patternFill>
              </fill>
            </x14:dxf>
          </x14:cfRule>
          <x14:cfRule type="containsText" priority="292" operator="containsText" id="{0D815E04-47B5-481A-8838-7AD9C9DFB37B}">
            <xm:f>NOT(ISERROR(SEARCH('Risk rating scale'!#REF!,C4)))</xm:f>
            <xm:f>'Risk rating scale'!#REF!</xm:f>
            <x14:dxf>
              <fill>
                <patternFill>
                  <bgColor rgb="FFFFC000"/>
                </patternFill>
              </fill>
            </x14:dxf>
          </x14:cfRule>
          <x14:cfRule type="containsText" priority="293" operator="containsText" id="{9F47EDEC-0A09-4DDE-A3A2-C56331D9414D}">
            <xm:f>NOT(ISERROR(SEARCH('Risk rating scale'!#REF!,C4)))</xm:f>
            <xm:f>'Risk rating scale'!#REF!</xm:f>
            <x14:dxf>
              <fill>
                <patternFill>
                  <bgColor theme="6"/>
                </patternFill>
              </fill>
            </x14:dxf>
          </x14:cfRule>
          <xm:sqref>C4:H22</xm:sqref>
        </x14:conditionalFormatting>
        <x14:conditionalFormatting xmlns:xm="http://schemas.microsoft.com/office/excel/2006/main">
          <x14:cfRule type="containsText" priority="294" operator="containsText" id="{B8E2709C-E074-4453-8C32-D07A4E1ABEAC}">
            <xm:f>NOT(ISERROR(SEARCH('Risk rating scale'!#REF!,C4)))</xm:f>
            <xm:f>'Risk rating scale'!#REF!</xm:f>
            <x14:dxf>
              <fill>
                <patternFill>
                  <bgColor theme="6"/>
                </patternFill>
              </fill>
            </x14:dxf>
          </x14:cfRule>
          <xm:sqref>C4:H22</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L24"/>
  <sheetViews>
    <sheetView tabSelected="1" workbookViewId="0">
      <selection activeCell="A2" sqref="A2:F2"/>
    </sheetView>
  </sheetViews>
  <sheetFormatPr defaultColWidth="8.85546875" defaultRowHeight="15"/>
  <cols>
    <col min="1" max="1" width="37.42578125" customWidth="1"/>
    <col min="2" max="2" width="0" hidden="1" customWidth="1"/>
    <col min="3" max="3" width="35.7109375" customWidth="1"/>
    <col min="4" max="12" width="23.42578125" customWidth="1"/>
  </cols>
  <sheetData>
    <row r="2" spans="1:12" ht="51.75" customHeight="1" thickBot="1">
      <c r="A2" s="221" t="s">
        <v>238</v>
      </c>
      <c r="B2" s="221"/>
      <c r="C2" s="221"/>
      <c r="D2" s="221"/>
      <c r="E2" s="221"/>
      <c r="F2" s="221"/>
      <c r="G2" s="99"/>
      <c r="H2" s="99"/>
      <c r="I2" s="99"/>
      <c r="J2" s="99"/>
      <c r="K2" s="99"/>
      <c r="L2" s="99"/>
    </row>
    <row r="3" spans="1:12" ht="18.75" customHeight="1">
      <c r="A3" s="209" t="s">
        <v>180</v>
      </c>
      <c r="B3" s="207" t="s">
        <v>95</v>
      </c>
      <c r="C3" s="219" t="s">
        <v>324</v>
      </c>
      <c r="D3" s="213" t="s">
        <v>135</v>
      </c>
      <c r="E3" s="214"/>
      <c r="F3" s="71"/>
      <c r="G3" s="213" t="s">
        <v>135</v>
      </c>
      <c r="H3" s="214"/>
      <c r="I3" s="214"/>
      <c r="J3" s="213" t="s">
        <v>135</v>
      </c>
      <c r="K3" s="214"/>
      <c r="L3" s="214"/>
    </row>
    <row r="4" spans="1:12" ht="16.5" customHeight="1" thickBot="1">
      <c r="A4" s="217"/>
      <c r="B4" s="208"/>
      <c r="C4" s="211"/>
      <c r="D4" s="215" t="s">
        <v>136</v>
      </c>
      <c r="E4" s="215"/>
      <c r="F4" s="215"/>
      <c r="G4" s="215" t="s">
        <v>137</v>
      </c>
      <c r="H4" s="215"/>
      <c r="I4" s="215"/>
      <c r="J4" s="216" t="s">
        <v>138</v>
      </c>
      <c r="K4" s="216"/>
      <c r="L4" s="216"/>
    </row>
    <row r="5" spans="1:12" ht="36.75" customHeight="1">
      <c r="A5" s="218"/>
      <c r="B5" s="94"/>
      <c r="C5" s="220"/>
      <c r="D5" s="95" t="s">
        <v>139</v>
      </c>
      <c r="E5" s="95" t="s">
        <v>140</v>
      </c>
      <c r="F5" s="95" t="s">
        <v>194</v>
      </c>
      <c r="G5" s="95" t="s">
        <v>139</v>
      </c>
      <c r="H5" s="95" t="s">
        <v>140</v>
      </c>
      <c r="I5" s="95" t="s">
        <v>194</v>
      </c>
      <c r="J5" s="95" t="s">
        <v>139</v>
      </c>
      <c r="K5" s="95" t="s">
        <v>140</v>
      </c>
      <c r="L5" s="95" t="s">
        <v>194</v>
      </c>
    </row>
    <row r="6" spans="1:12">
      <c r="A6" s="150" t="str">
        <f>IF('Step 3 Risk analysis-2'!A5="","",'Step 3 Risk analysis-2'!A5)</f>
        <v xml:space="preserve">Water management </v>
      </c>
      <c r="B6" s="65">
        <f>'Step 3 Risk analysis-1'!F4</f>
        <v>0</v>
      </c>
      <c r="C6" s="65">
        <f>IFERROR('Step 3 Risk analysis-2'!B5, "")</f>
        <v>0</v>
      </c>
      <c r="D6" s="46"/>
      <c r="E6" s="46"/>
      <c r="F6" s="46"/>
      <c r="G6" s="46"/>
      <c r="H6" s="46"/>
      <c r="I6" s="46"/>
      <c r="J6" s="46"/>
      <c r="K6" s="46"/>
      <c r="L6" s="46"/>
    </row>
    <row r="7" spans="1:12">
      <c r="A7" s="150" t="str">
        <f>IF('Step 3 Risk analysis-2'!A6="","",'Step 3 Risk analysis-2'!A6)</f>
        <v>Energy management</v>
      </c>
      <c r="B7" s="65" t="str">
        <f>'Step 3 Risk analysis-1'!F3</f>
        <v>Moderate</v>
      </c>
      <c r="C7" s="65">
        <f>'Step 3 Risk analysis-2'!B6</f>
        <v>0</v>
      </c>
      <c r="D7" s="46"/>
      <c r="E7" s="46"/>
      <c r="F7" s="46"/>
      <c r="G7" s="46"/>
      <c r="H7" s="46"/>
      <c r="I7" s="46"/>
      <c r="J7" s="46"/>
      <c r="K7" s="46"/>
      <c r="L7" s="46"/>
    </row>
    <row r="8" spans="1:12">
      <c r="A8" s="150" t="str">
        <f>IF('Step 3 Risk analysis-2'!A7="","",'Step 3 Risk analysis-2'!A7)</f>
        <v>Waste management</v>
      </c>
      <c r="B8" s="65">
        <f>'Step 3 Risk analysis-1'!F5</f>
        <v>0</v>
      </c>
      <c r="C8" s="65">
        <f>'Step 3 Risk analysis-2'!B7</f>
        <v>0</v>
      </c>
      <c r="D8" s="46"/>
      <c r="E8" s="46"/>
      <c r="F8" s="46"/>
      <c r="G8" s="46"/>
      <c r="H8" s="46"/>
      <c r="I8" s="46"/>
      <c r="J8" s="46"/>
      <c r="K8" s="46"/>
      <c r="L8" s="46"/>
    </row>
    <row r="9" spans="1:12">
      <c r="A9" s="150" t="str">
        <f>IF('Step 3 Risk analysis-2'!A8="","",'Step 3 Risk analysis-2'!A8)</f>
        <v>Asset maintenance</v>
      </c>
      <c r="B9" s="65">
        <f>'Step 3 Risk analysis-1'!F6</f>
        <v>0</v>
      </c>
      <c r="C9" s="65">
        <f>'Step 3 Risk analysis-2'!B8</f>
        <v>0</v>
      </c>
      <c r="D9" s="46"/>
      <c r="E9" s="46"/>
      <c r="F9" s="46"/>
      <c r="G9" s="46"/>
      <c r="H9" s="46"/>
      <c r="I9" s="46"/>
      <c r="J9" s="46"/>
      <c r="K9" s="46"/>
      <c r="L9" s="46"/>
    </row>
    <row r="10" spans="1:12">
      <c r="A10" s="150" t="str">
        <f>IF('Step 3 Risk analysis-2'!A9="","",'Step 3 Risk analysis-2'!A9)</f>
        <v>Emergency and disaster management</v>
      </c>
      <c r="B10" s="65">
        <f>'Step 3 Risk analysis-1'!F7</f>
        <v>0</v>
      </c>
      <c r="C10" s="65">
        <f>'Step 3 Risk analysis-2'!B9</f>
        <v>0</v>
      </c>
      <c r="D10" s="46"/>
      <c r="E10" s="46"/>
      <c r="F10" s="46"/>
      <c r="G10" s="46"/>
      <c r="H10" s="46"/>
      <c r="I10" s="46"/>
      <c r="J10" s="46"/>
      <c r="K10" s="46"/>
      <c r="L10" s="46"/>
    </row>
    <row r="11" spans="1:12">
      <c r="A11" s="150" t="str">
        <f>IF('Step 3 Risk analysis-2'!A10="","",'Step 3 Risk analysis-2'!A10)</f>
        <v>Human resources</v>
      </c>
      <c r="B11" s="65">
        <f>'Step 3 Risk analysis-1'!F8</f>
        <v>0</v>
      </c>
      <c r="C11" s="65">
        <f>'Step 3 Risk analysis-2'!B10</f>
        <v>0</v>
      </c>
      <c r="D11" s="46"/>
      <c r="E11" s="46"/>
      <c r="F11" s="46"/>
      <c r="G11" s="46"/>
      <c r="H11" s="46"/>
      <c r="I11" s="46"/>
      <c r="J11" s="46"/>
      <c r="K11" s="46"/>
      <c r="L11" s="46"/>
    </row>
    <row r="12" spans="1:12">
      <c r="A12" s="150" t="str">
        <f>IF('Step 3 Risk analysis-2'!A11="","",'Step 3 Risk analysis-2'!A11)</f>
        <v>Transport and access to premises</v>
      </c>
      <c r="B12" s="65">
        <f>'Step 3 Risk analysis-1'!F9</f>
        <v>0</v>
      </c>
      <c r="C12" s="65">
        <f>'Step 3 Risk analysis-2'!B11</f>
        <v>0</v>
      </c>
      <c r="D12" s="46"/>
      <c r="E12" s="46"/>
      <c r="F12" s="46"/>
      <c r="G12" s="46"/>
      <c r="H12" s="46"/>
      <c r="I12" s="46"/>
      <c r="J12" s="46"/>
      <c r="K12" s="46"/>
      <c r="L12" s="46"/>
    </row>
    <row r="13" spans="1:12">
      <c r="A13" s="150" t="str">
        <f>IF('Step 3 Risk analysis-2'!A12="","",'Step 3 Risk analysis-2'!A12)</f>
        <v>Procurement</v>
      </c>
      <c r="B13" s="65">
        <f>'Step 3 Risk analysis-1'!F10</f>
        <v>0</v>
      </c>
      <c r="C13" s="65">
        <f>'Step 3 Risk analysis-2'!B12</f>
        <v>0</v>
      </c>
      <c r="D13" s="46"/>
      <c r="E13" s="46"/>
      <c r="F13" s="46"/>
      <c r="G13" s="46"/>
      <c r="H13" s="46"/>
      <c r="I13" s="46"/>
      <c r="J13" s="46"/>
      <c r="K13" s="46"/>
      <c r="L13" s="46"/>
    </row>
    <row r="14" spans="1:12">
      <c r="A14" s="150" t="str">
        <f>IF('Step 3 Risk analysis-2'!A13="","",'Step 3 Risk analysis-2'!A13)</f>
        <v>Health care service</v>
      </c>
      <c r="B14" s="65">
        <f>'Step 3 Risk analysis-1'!F11</f>
        <v>0</v>
      </c>
      <c r="C14" s="65">
        <f>'Step 3 Risk analysis-2'!B13</f>
        <v>0</v>
      </c>
      <c r="D14" s="46"/>
      <c r="E14" s="46"/>
      <c r="F14" s="46"/>
      <c r="G14" s="46"/>
      <c r="H14" s="46"/>
      <c r="I14" s="46"/>
      <c r="J14" s="46"/>
      <c r="K14" s="46"/>
      <c r="L14" s="46"/>
    </row>
    <row r="15" spans="1:12">
      <c r="A15" s="86" t="str">
        <f>IF('Step 3 Risk analysis-2'!A14="","",'Step 3 Risk analysis-2'!A14)</f>
        <v/>
      </c>
      <c r="B15" s="65">
        <f>'Step 3 Risk analysis-1'!F12</f>
        <v>0</v>
      </c>
      <c r="C15" s="65"/>
      <c r="D15" s="46"/>
      <c r="E15" s="46"/>
      <c r="F15" s="46"/>
      <c r="G15" s="46"/>
      <c r="H15" s="46"/>
      <c r="I15" s="46"/>
      <c r="J15" s="46"/>
      <c r="K15" s="46"/>
      <c r="L15" s="46"/>
    </row>
    <row r="16" spans="1:12">
      <c r="A16" s="86" t="str">
        <f>IF('Step 3 Risk analysis-2'!A15="","",'Step 3 Risk analysis-2'!A15)</f>
        <v/>
      </c>
      <c r="B16" s="65">
        <f>'Step 3 Risk analysis-1'!F13</f>
        <v>0</v>
      </c>
      <c r="C16" s="65"/>
      <c r="D16" s="46"/>
      <c r="E16" s="46"/>
      <c r="F16" s="46"/>
      <c r="G16" s="46"/>
      <c r="H16" s="46"/>
      <c r="I16" s="46"/>
      <c r="J16" s="46"/>
      <c r="K16" s="46"/>
      <c r="L16" s="46"/>
    </row>
    <row r="17" spans="1:12">
      <c r="A17" s="86" t="str">
        <f>IF('Step 3 Risk analysis-2'!A16="","",'Step 3 Risk analysis-2'!A16)</f>
        <v/>
      </c>
      <c r="B17" s="65">
        <f>'Step 3 Risk analysis-1'!F14</f>
        <v>0</v>
      </c>
      <c r="C17" s="65"/>
      <c r="D17" s="46"/>
      <c r="E17" s="46"/>
      <c r="F17" s="46"/>
      <c r="G17" s="46"/>
      <c r="H17" s="46"/>
      <c r="I17" s="46"/>
      <c r="J17" s="46"/>
      <c r="K17" s="46"/>
      <c r="L17" s="46"/>
    </row>
    <row r="18" spans="1:12">
      <c r="A18" s="86" t="str">
        <f>IF('Step 3 Risk analysis-2'!A17="","",'Step 3 Risk analysis-2'!A17)</f>
        <v/>
      </c>
      <c r="B18" s="65">
        <f>'Step 3 Risk analysis-1'!F15</f>
        <v>0</v>
      </c>
      <c r="C18" s="65"/>
      <c r="D18" s="46"/>
      <c r="E18" s="46"/>
      <c r="F18" s="46"/>
      <c r="G18" s="46"/>
      <c r="H18" s="46"/>
      <c r="I18" s="46"/>
      <c r="J18" s="46"/>
      <c r="K18" s="46"/>
      <c r="L18" s="46"/>
    </row>
    <row r="19" spans="1:12">
      <c r="A19" s="86" t="str">
        <f>IF('Step 3 Risk analysis-2'!A18="","",'Step 3 Risk analysis-2'!A18)</f>
        <v/>
      </c>
      <c r="B19" s="65">
        <f>'Step 3 Risk analysis-1'!F16</f>
        <v>0</v>
      </c>
      <c r="C19" s="65"/>
      <c r="D19" s="46"/>
      <c r="E19" s="46"/>
      <c r="F19" s="46"/>
      <c r="G19" s="46"/>
      <c r="H19" s="46"/>
      <c r="I19" s="46"/>
      <c r="J19" s="46"/>
      <c r="K19" s="46"/>
      <c r="L19" s="46"/>
    </row>
    <row r="20" spans="1:12">
      <c r="A20" s="86" t="str">
        <f>IF('Step 3 Risk analysis-2'!A19="","",'Step 3 Risk analysis-2'!A19)</f>
        <v/>
      </c>
      <c r="B20" s="65">
        <f>'Step 3 Risk analysis-1'!F17</f>
        <v>0</v>
      </c>
      <c r="C20" s="65"/>
      <c r="D20" s="46"/>
      <c r="E20" s="46"/>
      <c r="F20" s="46"/>
      <c r="G20" s="46"/>
      <c r="H20" s="46"/>
      <c r="I20" s="46"/>
      <c r="J20" s="46"/>
      <c r="K20" s="46"/>
      <c r="L20" s="46"/>
    </row>
    <row r="21" spans="1:12">
      <c r="A21" s="86" t="str">
        <f>IF('Step 3 Risk analysis-2'!A20="","",'Step 3 Risk analysis-2'!A20)</f>
        <v/>
      </c>
      <c r="B21" s="65">
        <f>'Step 3 Risk analysis-1'!F18</f>
        <v>0</v>
      </c>
      <c r="C21" s="65"/>
      <c r="D21" s="46"/>
      <c r="E21" s="46"/>
      <c r="F21" s="46"/>
      <c r="G21" s="46"/>
      <c r="H21" s="46"/>
      <c r="I21" s="46"/>
      <c r="J21" s="46"/>
      <c r="K21" s="46"/>
      <c r="L21" s="46"/>
    </row>
    <row r="22" spans="1:12">
      <c r="A22" s="86" t="str">
        <f>IF('Step 3 Risk analysis-2'!A21="","",'Step 3 Risk analysis-2'!A21)</f>
        <v/>
      </c>
      <c r="B22" s="65">
        <f>'Step 3 Risk analysis-1'!F19</f>
        <v>0</v>
      </c>
      <c r="C22" s="65"/>
      <c r="D22" s="46"/>
      <c r="E22" s="46"/>
      <c r="F22" s="46"/>
      <c r="G22" s="46"/>
      <c r="H22" s="46"/>
      <c r="I22" s="46"/>
      <c r="J22" s="46"/>
      <c r="K22" s="46"/>
      <c r="L22" s="46"/>
    </row>
    <row r="23" spans="1:12">
      <c r="A23" s="86" t="str">
        <f>IF('Step 3 Risk analysis-2'!A22="","",'Step 3 Risk analysis-2'!A22)</f>
        <v/>
      </c>
      <c r="B23" s="65">
        <f>'Step 3 Risk analysis-1'!F20</f>
        <v>0</v>
      </c>
      <c r="C23" s="65"/>
      <c r="D23" s="46"/>
      <c r="E23" s="46"/>
      <c r="F23" s="46"/>
      <c r="G23" s="46"/>
      <c r="H23" s="46"/>
      <c r="I23" s="46"/>
      <c r="J23" s="46"/>
      <c r="K23" s="46"/>
      <c r="L23" s="46"/>
    </row>
    <row r="24" spans="1:12">
      <c r="A24" s="86" t="str">
        <f>IF('Step 3 Risk analysis-2'!A23="","",'Step 3 Risk analysis-2'!A23)</f>
        <v/>
      </c>
      <c r="B24" s="65">
        <f>'Step 3 Risk analysis-1'!F21</f>
        <v>0</v>
      </c>
      <c r="C24" s="65"/>
      <c r="D24" s="46" t="str">
        <f>'Step 3 Risk analysis-2'!K23</f>
        <v/>
      </c>
      <c r="E24" s="46"/>
      <c r="F24" s="46"/>
      <c r="G24" s="46" t="str">
        <f>'Step 3 Risk analysis-2'!M23</f>
        <v/>
      </c>
      <c r="H24" s="46"/>
      <c r="I24" s="46"/>
      <c r="J24" s="46" t="str">
        <f>'Step 3 Risk analysis-2'!O23</f>
        <v/>
      </c>
      <c r="K24" s="46"/>
      <c r="L24" s="46"/>
    </row>
  </sheetData>
  <mergeCells count="10">
    <mergeCell ref="B3:B4"/>
    <mergeCell ref="D3:E3"/>
    <mergeCell ref="A3:A5"/>
    <mergeCell ref="C3:C5"/>
    <mergeCell ref="A2:F2"/>
    <mergeCell ref="G3:I3"/>
    <mergeCell ref="G4:I4"/>
    <mergeCell ref="D4:F4"/>
    <mergeCell ref="J4:L4"/>
    <mergeCell ref="J3:L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6" operator="containsText" id="{02C2E212-6611-4975-BE24-6BB911836E75}">
            <xm:f>NOT(ISERROR(SEARCH('Preset Options'!$D$5,'Step 3 Risk analysis Results'!B4)))</xm:f>
            <xm:f>'Preset Options'!$D$5</xm:f>
            <x14:dxf>
              <fill>
                <patternFill>
                  <bgColor rgb="FFFF0000"/>
                </patternFill>
              </fill>
            </x14:dxf>
          </x14:cfRule>
          <x14:cfRule type="containsText" priority="17" operator="containsText" id="{64749208-A70B-439F-B303-340A5EE76F48}">
            <xm:f>NOT(ISERROR(SEARCH('Preset Options'!$K$13,'Step 3 Risk analysis Results'!B4)))</xm:f>
            <xm:f>'Preset Options'!$K$13</xm:f>
            <x14:dxf>
              <fill>
                <patternFill>
                  <bgColor theme="9"/>
                </patternFill>
              </fill>
            </x14:dxf>
          </x14:cfRule>
          <x14:cfRule type="containsText" priority="18" operator="containsText" id="{5EA3E8DE-2E35-4A45-A684-FFC9A3FE4146}">
            <xm:f>NOT(ISERROR(SEARCH('Preset Options'!$D$3,'Step 3 Risk analysis Results'!B4)))</xm:f>
            <xm:f>'Preset Options'!$D$3</xm:f>
            <x14:dxf>
              <fill>
                <patternFill>
                  <bgColor rgb="FFFFFF00"/>
                </patternFill>
              </fill>
            </x14:dxf>
          </x14:cfRule>
          <x14:cfRule type="containsText" priority="19" operator="containsText" id="{639A40F0-8D9E-404E-948D-33EE24FD0560}">
            <xm:f>NOT(ISERROR(SEARCH('Preset Options'!$D$2,'Step 3 Risk analysis Results'!B4)))</xm:f>
            <xm:f>'Preset Options'!$D$2</xm:f>
            <x14:dxf>
              <fill>
                <patternFill>
                  <bgColor theme="6"/>
                </patternFill>
              </fill>
            </x14:dxf>
          </x14:cfRule>
          <xm:sqref>B6:C24</xm:sqref>
        </x14:conditionalFormatting>
        <x14:conditionalFormatting xmlns:xm="http://schemas.microsoft.com/office/excel/2006/main">
          <x14:cfRule type="containsText" priority="20" operator="containsText" id="{A69FCABC-A748-4B75-83EC-9A27CA223691}">
            <xm:f>NOT(ISERROR(SEARCH('Risk rating scale'!#REF!,'Step 3 Risk analysis Results'!C4)))</xm:f>
            <xm:f>'Risk rating scale'!#REF!</xm:f>
            <x14:dxf>
              <fill>
                <patternFill>
                  <bgColor rgb="FFFFFF00"/>
                </patternFill>
              </fill>
            </x14:dxf>
          </x14:cfRule>
          <x14:cfRule type="containsText" priority="21" operator="containsText" id="{5C6E841C-D7E2-4003-92D8-157C62355D50}">
            <xm:f>NOT(ISERROR(SEARCH('Risk rating scale'!#REF!,'Step 3 Risk analysis Results'!C4)))</xm:f>
            <xm:f>'Risk rating scale'!#REF!</xm:f>
            <x14:dxf>
              <fill>
                <patternFill>
                  <bgColor rgb="FFFF0000"/>
                </patternFill>
              </fill>
            </x14:dxf>
          </x14:cfRule>
          <x14:cfRule type="containsText" priority="22" operator="containsText" id="{7D6716E5-8FE0-4C40-A6CF-7EFB836AB2F5}">
            <xm:f>NOT(ISERROR(SEARCH('Risk rating scale'!#REF!,'Step 3 Risk analysis Results'!C4)))</xm:f>
            <xm:f>'Risk rating scale'!#REF!</xm:f>
            <x14:dxf>
              <fill>
                <patternFill>
                  <bgColor rgb="FFFFC000"/>
                </patternFill>
              </fill>
            </x14:dxf>
          </x14:cfRule>
          <x14:cfRule type="containsText" priority="23" operator="containsText" id="{ABF64B8E-90A3-418F-B64F-A79D5EC8CD2D}">
            <xm:f>NOT(ISERROR(SEARCH('Risk rating scale'!#REF!,'Step 3 Risk analysis Results'!C4)))</xm:f>
            <xm:f>'Risk rating scale'!#REF!</xm:f>
            <x14:dxf>
              <fill>
                <patternFill>
                  <bgColor theme="6"/>
                </patternFill>
              </fill>
            </x14:dxf>
          </x14:cfRule>
          <xm:sqref>D6:F8</xm:sqref>
        </x14:conditionalFormatting>
        <x14:conditionalFormatting xmlns:xm="http://schemas.microsoft.com/office/excel/2006/main">
          <x14:cfRule type="containsText" priority="24" operator="containsText" id="{7C287399-9108-4878-8F9B-40FCBF8BB7EA}">
            <xm:f>NOT(ISERROR(SEARCH('Risk rating scale'!#REF!,'Step 3 Risk analysis Results'!C4)))</xm:f>
            <xm:f>'Risk rating scale'!#REF!</xm:f>
            <x14:dxf>
              <fill>
                <patternFill>
                  <bgColor theme="6"/>
                </patternFill>
              </fill>
            </x14:dxf>
          </x14:cfRule>
          <xm:sqref>D6:F8</xm:sqref>
        </x14:conditionalFormatting>
        <x14:conditionalFormatting xmlns:xm="http://schemas.microsoft.com/office/excel/2006/main">
          <x14:cfRule type="containsText" priority="11" operator="containsText" id="{AA3946F5-465A-4254-9258-CA957419CADA}">
            <xm:f>NOT(ISERROR(SEARCH('Risk rating scale'!#REF!,'Step 3 Risk analysis Results'!E4)))</xm:f>
            <xm:f>'Risk rating scale'!#REF!</xm:f>
            <x14:dxf>
              <fill>
                <patternFill>
                  <bgColor rgb="FFFFFF00"/>
                </patternFill>
              </fill>
            </x14:dxf>
          </x14:cfRule>
          <x14:cfRule type="containsText" priority="12" operator="containsText" id="{7DF9FA41-ECE9-4136-87BA-3939994F3AF1}">
            <xm:f>NOT(ISERROR(SEARCH('Risk rating scale'!#REF!,'Step 3 Risk analysis Results'!E4)))</xm:f>
            <xm:f>'Risk rating scale'!#REF!</xm:f>
            <x14:dxf>
              <fill>
                <patternFill>
                  <bgColor rgb="FFFF0000"/>
                </patternFill>
              </fill>
            </x14:dxf>
          </x14:cfRule>
          <x14:cfRule type="containsText" priority="13" operator="containsText" id="{C2684760-8891-4AAE-B503-C01E79B5A17C}">
            <xm:f>NOT(ISERROR(SEARCH('Risk rating scale'!#REF!,'Step 3 Risk analysis Results'!E4)))</xm:f>
            <xm:f>'Risk rating scale'!#REF!</xm:f>
            <x14:dxf>
              <fill>
                <patternFill>
                  <bgColor rgb="FFFFC000"/>
                </patternFill>
              </fill>
            </x14:dxf>
          </x14:cfRule>
          <x14:cfRule type="containsText" priority="14" operator="containsText" id="{765282BB-6008-48E0-B465-C4AA0617A74F}">
            <xm:f>NOT(ISERROR(SEARCH('Risk rating scale'!#REF!,'Step 3 Risk analysis Results'!E4)))</xm:f>
            <xm:f>'Risk rating scale'!#REF!</xm:f>
            <x14:dxf>
              <fill>
                <patternFill>
                  <bgColor theme="6"/>
                </patternFill>
              </fill>
            </x14:dxf>
          </x14:cfRule>
          <xm:sqref>G6:H8</xm:sqref>
        </x14:conditionalFormatting>
        <x14:conditionalFormatting xmlns:xm="http://schemas.microsoft.com/office/excel/2006/main">
          <x14:cfRule type="containsText" priority="15" operator="containsText" id="{A320711F-19A3-41FA-AA7C-226E406B8445}">
            <xm:f>NOT(ISERROR(SEARCH('Risk rating scale'!#REF!,'Step 3 Risk analysis Results'!E4)))</xm:f>
            <xm:f>'Risk rating scale'!#REF!</xm:f>
            <x14:dxf>
              <fill>
                <patternFill>
                  <bgColor theme="6"/>
                </patternFill>
              </fill>
            </x14:dxf>
          </x14:cfRule>
          <xm:sqref>G6:H8</xm:sqref>
        </x14:conditionalFormatting>
        <x14:conditionalFormatting xmlns:xm="http://schemas.microsoft.com/office/excel/2006/main">
          <x14:cfRule type="containsText" priority="6" operator="containsText" id="{5DE90906-913C-4FEB-9D7B-DE3CDF25BEEB}">
            <xm:f>NOT(ISERROR(SEARCH('Risk rating scale'!#REF!,'Step 3 Risk analysis Results'!F4)))</xm:f>
            <xm:f>'Risk rating scale'!#REF!</xm:f>
            <x14:dxf>
              <fill>
                <patternFill>
                  <bgColor rgb="FFFFFF00"/>
                </patternFill>
              </fill>
            </x14:dxf>
          </x14:cfRule>
          <x14:cfRule type="containsText" priority="7" operator="containsText" id="{476111F7-D682-40F9-80B5-46DF0EBB7368}">
            <xm:f>NOT(ISERROR(SEARCH('Risk rating scale'!#REF!,'Step 3 Risk analysis Results'!F4)))</xm:f>
            <xm:f>'Risk rating scale'!#REF!</xm:f>
            <x14:dxf>
              <fill>
                <patternFill>
                  <bgColor rgb="FFFF0000"/>
                </patternFill>
              </fill>
            </x14:dxf>
          </x14:cfRule>
          <x14:cfRule type="containsText" priority="8" operator="containsText" id="{762B35BE-935E-4F08-92F6-FF3328E6E6F6}">
            <xm:f>NOT(ISERROR(SEARCH('Risk rating scale'!#REF!,'Step 3 Risk analysis Results'!F4)))</xm:f>
            <xm:f>'Risk rating scale'!#REF!</xm:f>
            <x14:dxf>
              <fill>
                <patternFill>
                  <bgColor rgb="FFFFC000"/>
                </patternFill>
              </fill>
            </x14:dxf>
          </x14:cfRule>
          <x14:cfRule type="containsText" priority="9" operator="containsText" id="{4E91B809-7199-4373-82CC-06786CD027B0}">
            <xm:f>NOT(ISERROR(SEARCH('Risk rating scale'!#REF!,'Step 3 Risk analysis Results'!F4)))</xm:f>
            <xm:f>'Risk rating scale'!#REF!</xm:f>
            <x14:dxf>
              <fill>
                <patternFill>
                  <bgColor theme="6"/>
                </patternFill>
              </fill>
            </x14:dxf>
          </x14:cfRule>
          <xm:sqref>I6:L8</xm:sqref>
        </x14:conditionalFormatting>
        <x14:conditionalFormatting xmlns:xm="http://schemas.microsoft.com/office/excel/2006/main">
          <x14:cfRule type="containsText" priority="10" operator="containsText" id="{3558B9A0-34C7-4B15-BD7E-B2B0C1155B18}">
            <xm:f>NOT(ISERROR(SEARCH('Risk rating scale'!#REF!,'Step 3 Risk analysis Results'!F4)))</xm:f>
            <xm:f>'Risk rating scale'!#REF!</xm:f>
            <x14:dxf>
              <fill>
                <patternFill>
                  <bgColor theme="6"/>
                </patternFill>
              </fill>
            </x14:dxf>
          </x14:cfRule>
          <xm:sqref>I6:L8</xm:sqref>
        </x14:conditionalFormatting>
        <x14:conditionalFormatting xmlns:xm="http://schemas.microsoft.com/office/excel/2006/main">
          <x14:cfRule type="containsText" priority="481" operator="containsText" id="{A69FCABC-A748-4B75-83EC-9A27CA223691}">
            <xm:f>NOT(ISERROR(SEARCH('Risk rating scale'!#REF!,'Step 3 Risk analysis Results'!C8)))</xm:f>
            <xm:f>'Risk rating scale'!#REF!</xm:f>
            <x14:dxf>
              <fill>
                <patternFill>
                  <bgColor rgb="FFFFFF00"/>
                </patternFill>
              </fill>
            </x14:dxf>
          </x14:cfRule>
          <x14:cfRule type="containsText" priority="482" operator="containsText" id="{5C6E841C-D7E2-4003-92D8-157C62355D50}">
            <xm:f>NOT(ISERROR(SEARCH('Risk rating scale'!#REF!,'Step 3 Risk analysis Results'!C8)))</xm:f>
            <xm:f>'Risk rating scale'!#REF!</xm:f>
            <x14:dxf>
              <fill>
                <patternFill>
                  <bgColor rgb="FFFF0000"/>
                </patternFill>
              </fill>
            </x14:dxf>
          </x14:cfRule>
          <x14:cfRule type="containsText" priority="483" operator="containsText" id="{7D6716E5-8FE0-4C40-A6CF-7EFB836AB2F5}">
            <xm:f>NOT(ISERROR(SEARCH('Risk rating scale'!#REF!,'Step 3 Risk analysis Results'!C8)))</xm:f>
            <xm:f>'Risk rating scale'!#REF!</xm:f>
            <x14:dxf>
              <fill>
                <patternFill>
                  <bgColor rgb="FFFFC000"/>
                </patternFill>
              </fill>
            </x14:dxf>
          </x14:cfRule>
          <x14:cfRule type="containsText" priority="484" operator="containsText" id="{ABF64B8E-90A3-418F-B64F-A79D5EC8CD2D}">
            <xm:f>NOT(ISERROR(SEARCH('Risk rating scale'!#REF!,'Step 3 Risk analysis Results'!C8)))</xm:f>
            <xm:f>'Risk rating scale'!#REF!</xm:f>
            <x14:dxf>
              <fill>
                <patternFill>
                  <bgColor theme="6"/>
                </patternFill>
              </fill>
            </x14:dxf>
          </x14:cfRule>
          <xm:sqref>D9:F24</xm:sqref>
        </x14:conditionalFormatting>
        <x14:conditionalFormatting xmlns:xm="http://schemas.microsoft.com/office/excel/2006/main">
          <x14:cfRule type="containsText" priority="486" operator="containsText" id="{7C287399-9108-4878-8F9B-40FCBF8BB7EA}">
            <xm:f>NOT(ISERROR(SEARCH('Risk rating scale'!#REF!,'Step 3 Risk analysis Results'!C8)))</xm:f>
            <xm:f>'Risk rating scale'!#REF!</xm:f>
            <x14:dxf>
              <fill>
                <patternFill>
                  <bgColor theme="6"/>
                </patternFill>
              </fill>
            </x14:dxf>
          </x14:cfRule>
          <xm:sqref>D9:F24</xm:sqref>
        </x14:conditionalFormatting>
        <x14:conditionalFormatting xmlns:xm="http://schemas.microsoft.com/office/excel/2006/main">
          <x14:cfRule type="containsText" priority="491" operator="containsText" id="{AA3946F5-465A-4254-9258-CA957419CADA}">
            <xm:f>NOT(ISERROR(SEARCH('Risk rating scale'!#REF!,'Step 3 Risk analysis Results'!E8)))</xm:f>
            <xm:f>'Risk rating scale'!#REF!</xm:f>
            <x14:dxf>
              <fill>
                <patternFill>
                  <bgColor rgb="FFFFFF00"/>
                </patternFill>
              </fill>
            </x14:dxf>
          </x14:cfRule>
          <x14:cfRule type="containsText" priority="492" operator="containsText" id="{7DF9FA41-ECE9-4136-87BA-3939994F3AF1}">
            <xm:f>NOT(ISERROR(SEARCH('Risk rating scale'!#REF!,'Step 3 Risk analysis Results'!E8)))</xm:f>
            <xm:f>'Risk rating scale'!#REF!</xm:f>
            <x14:dxf>
              <fill>
                <patternFill>
                  <bgColor rgb="FFFF0000"/>
                </patternFill>
              </fill>
            </x14:dxf>
          </x14:cfRule>
          <x14:cfRule type="containsText" priority="493" operator="containsText" id="{C2684760-8891-4AAE-B503-C01E79B5A17C}">
            <xm:f>NOT(ISERROR(SEARCH('Risk rating scale'!#REF!,'Step 3 Risk analysis Results'!E8)))</xm:f>
            <xm:f>'Risk rating scale'!#REF!</xm:f>
            <x14:dxf>
              <fill>
                <patternFill>
                  <bgColor rgb="FFFFC000"/>
                </patternFill>
              </fill>
            </x14:dxf>
          </x14:cfRule>
          <x14:cfRule type="containsText" priority="494" operator="containsText" id="{765282BB-6008-48E0-B465-C4AA0617A74F}">
            <xm:f>NOT(ISERROR(SEARCH('Risk rating scale'!#REF!,'Step 3 Risk analysis Results'!E8)))</xm:f>
            <xm:f>'Risk rating scale'!#REF!</xm:f>
            <x14:dxf>
              <fill>
                <patternFill>
                  <bgColor theme="6"/>
                </patternFill>
              </fill>
            </x14:dxf>
          </x14:cfRule>
          <xm:sqref>G9:H24</xm:sqref>
        </x14:conditionalFormatting>
        <x14:conditionalFormatting xmlns:xm="http://schemas.microsoft.com/office/excel/2006/main">
          <x14:cfRule type="containsText" priority="496" operator="containsText" id="{A320711F-19A3-41FA-AA7C-226E406B8445}">
            <xm:f>NOT(ISERROR(SEARCH('Risk rating scale'!#REF!,'Step 3 Risk analysis Results'!E8)))</xm:f>
            <xm:f>'Risk rating scale'!#REF!</xm:f>
            <x14:dxf>
              <fill>
                <patternFill>
                  <bgColor theme="6"/>
                </patternFill>
              </fill>
            </x14:dxf>
          </x14:cfRule>
          <xm:sqref>G9:H24</xm:sqref>
        </x14:conditionalFormatting>
        <x14:conditionalFormatting xmlns:xm="http://schemas.microsoft.com/office/excel/2006/main">
          <x14:cfRule type="containsText" priority="501" operator="containsText" id="{5DE90906-913C-4FEB-9D7B-DE3CDF25BEEB}">
            <xm:f>NOT(ISERROR(SEARCH('Risk rating scale'!#REF!,'Step 3 Risk analysis Results'!F8)))</xm:f>
            <xm:f>'Risk rating scale'!#REF!</xm:f>
            <x14:dxf>
              <fill>
                <patternFill>
                  <bgColor rgb="FFFFFF00"/>
                </patternFill>
              </fill>
            </x14:dxf>
          </x14:cfRule>
          <x14:cfRule type="containsText" priority="502" operator="containsText" id="{476111F7-D682-40F9-80B5-46DF0EBB7368}">
            <xm:f>NOT(ISERROR(SEARCH('Risk rating scale'!#REF!,'Step 3 Risk analysis Results'!F8)))</xm:f>
            <xm:f>'Risk rating scale'!#REF!</xm:f>
            <x14:dxf>
              <fill>
                <patternFill>
                  <bgColor rgb="FFFF0000"/>
                </patternFill>
              </fill>
            </x14:dxf>
          </x14:cfRule>
          <x14:cfRule type="containsText" priority="503" operator="containsText" id="{762B35BE-935E-4F08-92F6-FF3328E6E6F6}">
            <xm:f>NOT(ISERROR(SEARCH('Risk rating scale'!#REF!,'Step 3 Risk analysis Results'!F8)))</xm:f>
            <xm:f>'Risk rating scale'!#REF!</xm:f>
            <x14:dxf>
              <fill>
                <patternFill>
                  <bgColor rgb="FFFFC000"/>
                </patternFill>
              </fill>
            </x14:dxf>
          </x14:cfRule>
          <x14:cfRule type="containsText" priority="504" operator="containsText" id="{4E91B809-7199-4373-82CC-06786CD027B0}">
            <xm:f>NOT(ISERROR(SEARCH('Risk rating scale'!#REF!,'Step 3 Risk analysis Results'!F8)))</xm:f>
            <xm:f>'Risk rating scale'!#REF!</xm:f>
            <x14:dxf>
              <fill>
                <patternFill>
                  <bgColor theme="6"/>
                </patternFill>
              </fill>
            </x14:dxf>
          </x14:cfRule>
          <xm:sqref>I9:L24</xm:sqref>
        </x14:conditionalFormatting>
        <x14:conditionalFormatting xmlns:xm="http://schemas.microsoft.com/office/excel/2006/main">
          <x14:cfRule type="containsText" priority="506" operator="containsText" id="{3558B9A0-34C7-4B15-BD7E-B2B0C1155B18}">
            <xm:f>NOT(ISERROR(SEARCH('Risk rating scale'!#REF!,'Step 3 Risk analysis Results'!F8)))</xm:f>
            <xm:f>'Risk rating scale'!#REF!</xm:f>
            <x14:dxf>
              <fill>
                <patternFill>
                  <bgColor theme="6"/>
                </patternFill>
              </fill>
            </x14:dxf>
          </x14:cfRule>
          <xm:sqref>I9:L24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3556-A32D-44D1-AD25-898789E956E8}">
  <sheetPr>
    <tabColor rgb="FF92D050"/>
  </sheetPr>
  <dimension ref="A1:G24"/>
  <sheetViews>
    <sheetView workbookViewId="0">
      <selection activeCell="J2" sqref="J2"/>
    </sheetView>
  </sheetViews>
  <sheetFormatPr defaultColWidth="8.85546875" defaultRowHeight="15"/>
  <cols>
    <col min="1" max="1" width="37.42578125" customWidth="1"/>
    <col min="2" max="2" width="0" hidden="1" customWidth="1"/>
    <col min="3" max="7" width="33.42578125" customWidth="1"/>
  </cols>
  <sheetData>
    <row r="1" spans="1:7" ht="19.5" thickBot="1">
      <c r="A1" s="124"/>
      <c r="B1" s="125"/>
      <c r="C1" s="125"/>
      <c r="D1" s="125"/>
      <c r="E1" s="125"/>
      <c r="F1" s="125"/>
      <c r="G1" s="125"/>
    </row>
    <row r="2" spans="1:7" ht="18.75" customHeight="1">
      <c r="A2" s="209" t="s">
        <v>167</v>
      </c>
      <c r="B2" s="207" t="s">
        <v>95</v>
      </c>
      <c r="C2" s="209" t="s">
        <v>168</v>
      </c>
      <c r="D2" s="209" t="s">
        <v>169</v>
      </c>
      <c r="E2" s="204" t="s">
        <v>252</v>
      </c>
      <c r="F2" s="204" t="s">
        <v>253</v>
      </c>
      <c r="G2" s="204" t="s">
        <v>254</v>
      </c>
    </row>
    <row r="3" spans="1:7" ht="16.5" customHeight="1" thickBot="1">
      <c r="A3" s="217"/>
      <c r="B3" s="208"/>
      <c r="C3" s="217"/>
      <c r="D3" s="217"/>
      <c r="E3" s="205"/>
      <c r="F3" s="205"/>
      <c r="G3" s="205"/>
    </row>
    <row r="4" spans="1:7" ht="68.099999999999994" customHeight="1">
      <c r="A4" s="218"/>
      <c r="B4" s="94"/>
      <c r="C4" s="218"/>
      <c r="D4" s="218"/>
      <c r="E4" s="222"/>
      <c r="F4" s="222"/>
      <c r="G4" s="222"/>
    </row>
    <row r="5" spans="1:7" ht="15" customHeight="1">
      <c r="A5" s="86"/>
      <c r="B5" s="65">
        <f>'Step 3 Risk analysis-1'!F4</f>
        <v>0</v>
      </c>
      <c r="C5" s="65"/>
      <c r="D5" s="65"/>
      <c r="E5" s="65"/>
      <c r="F5" s="65"/>
      <c r="G5" s="65"/>
    </row>
    <row r="6" spans="1:7">
      <c r="A6" s="86"/>
      <c r="B6" s="65" t="str">
        <f>'Step 3 Risk analysis-1'!F3</f>
        <v>Moderate</v>
      </c>
      <c r="C6" s="65"/>
      <c r="D6" s="65"/>
      <c r="E6" s="65"/>
      <c r="F6" s="65"/>
      <c r="G6" s="65"/>
    </row>
    <row r="7" spans="1:7">
      <c r="A7" s="86"/>
      <c r="B7" s="65">
        <f>'Step 3 Risk analysis-1'!F5</f>
        <v>0</v>
      </c>
      <c r="C7" s="65"/>
      <c r="D7" s="65"/>
      <c r="E7" s="65"/>
      <c r="F7" s="65"/>
      <c r="G7" s="65"/>
    </row>
    <row r="8" spans="1:7">
      <c r="A8" s="86"/>
      <c r="B8" s="65" t="e">
        <f>'Step 3 Risk analysis-1'!#REF!</f>
        <v>#REF!</v>
      </c>
      <c r="C8" s="65"/>
      <c r="D8" s="65"/>
      <c r="E8" s="65"/>
      <c r="F8" s="65"/>
      <c r="G8" s="65"/>
    </row>
    <row r="9" spans="1:7">
      <c r="A9" s="86"/>
      <c r="B9" s="65">
        <f>'Step 3 Risk analysis-1'!F6</f>
        <v>0</v>
      </c>
      <c r="C9" s="65"/>
      <c r="D9" s="65"/>
      <c r="E9" s="65"/>
      <c r="F9" s="65"/>
      <c r="G9" s="65"/>
    </row>
    <row r="10" spans="1:7">
      <c r="A10" s="86"/>
      <c r="B10" s="65">
        <f>'Step 3 Risk analysis-1'!F7</f>
        <v>0</v>
      </c>
      <c r="C10" s="65"/>
      <c r="D10" s="65"/>
      <c r="E10" s="65"/>
      <c r="F10" s="65"/>
      <c r="G10" s="65"/>
    </row>
    <row r="11" spans="1:7">
      <c r="A11" s="86"/>
      <c r="B11" s="65">
        <f>'Step 3 Risk analysis-1'!F8</f>
        <v>0</v>
      </c>
      <c r="C11" s="65"/>
      <c r="D11" s="65"/>
      <c r="E11" s="65"/>
      <c r="F11" s="65"/>
      <c r="G11" s="65"/>
    </row>
    <row r="12" spans="1:7">
      <c r="A12" s="86"/>
      <c r="B12" s="65">
        <f>'Step 3 Risk analysis-1'!F9</f>
        <v>0</v>
      </c>
      <c r="C12" s="65"/>
      <c r="D12" s="65"/>
      <c r="E12" s="65"/>
      <c r="F12" s="65"/>
      <c r="G12" s="65"/>
    </row>
    <row r="13" spans="1:7">
      <c r="A13" s="86"/>
      <c r="B13" s="65">
        <f>'Step 3 Risk analysis-1'!F10</f>
        <v>0</v>
      </c>
      <c r="C13" s="65"/>
      <c r="D13" s="65"/>
      <c r="E13" s="65"/>
      <c r="F13" s="65"/>
      <c r="G13" s="65"/>
    </row>
    <row r="14" spans="1:7">
      <c r="A14" s="86"/>
      <c r="B14" s="65">
        <f>'Step 3 Risk analysis-1'!F11</f>
        <v>0</v>
      </c>
      <c r="C14" s="65"/>
      <c r="D14" s="65"/>
      <c r="E14" s="65"/>
      <c r="F14" s="65"/>
      <c r="G14" s="65"/>
    </row>
    <row r="15" spans="1:7">
      <c r="A15" s="86"/>
      <c r="B15" s="65">
        <f>'Step 3 Risk analysis-1'!F12</f>
        <v>0</v>
      </c>
      <c r="C15" s="65"/>
      <c r="D15" s="65"/>
      <c r="E15" s="65"/>
      <c r="F15" s="65"/>
      <c r="G15" s="65"/>
    </row>
    <row r="16" spans="1:7">
      <c r="A16" s="86" t="str">
        <f>IF('Step 3 Risk analysis-2'!A15="","",'Step 3 Risk analysis-2'!A15)</f>
        <v/>
      </c>
      <c r="B16" s="65">
        <f>'Step 3 Risk analysis-1'!F13</f>
        <v>0</v>
      </c>
      <c r="C16" s="65"/>
      <c r="D16" s="65"/>
      <c r="E16" s="65"/>
      <c r="F16" s="65"/>
      <c r="G16" s="65"/>
    </row>
    <row r="17" spans="1:7">
      <c r="A17" s="86" t="str">
        <f>IF('Step 3 Risk analysis-2'!A16="","",'Step 3 Risk analysis-2'!A16)</f>
        <v/>
      </c>
      <c r="B17" s="65">
        <f>'Step 3 Risk analysis-1'!F14</f>
        <v>0</v>
      </c>
      <c r="C17" s="65"/>
      <c r="D17" s="65"/>
      <c r="E17" s="65"/>
      <c r="F17" s="65"/>
      <c r="G17" s="65"/>
    </row>
    <row r="18" spans="1:7">
      <c r="A18" s="86" t="str">
        <f>IF('Step 3 Risk analysis-2'!A17="","",'Step 3 Risk analysis-2'!A17)</f>
        <v/>
      </c>
      <c r="B18" s="65">
        <f>'Step 3 Risk analysis-1'!F15</f>
        <v>0</v>
      </c>
      <c r="C18" s="65"/>
      <c r="D18" s="65"/>
      <c r="E18" s="65"/>
      <c r="F18" s="65"/>
      <c r="G18" s="65"/>
    </row>
    <row r="19" spans="1:7">
      <c r="A19" s="86" t="str">
        <f>IF('Step 3 Risk analysis-2'!A18="","",'Step 3 Risk analysis-2'!A18)</f>
        <v/>
      </c>
      <c r="B19" s="65">
        <f>'Step 3 Risk analysis-1'!F16</f>
        <v>0</v>
      </c>
      <c r="C19" s="65"/>
      <c r="D19" s="65"/>
      <c r="E19" s="65"/>
      <c r="F19" s="65"/>
      <c r="G19" s="65"/>
    </row>
    <row r="20" spans="1:7">
      <c r="A20" s="86" t="str">
        <f>IF('Step 3 Risk analysis-2'!A19="","",'Step 3 Risk analysis-2'!A19)</f>
        <v/>
      </c>
      <c r="B20" s="65">
        <f>'Step 3 Risk analysis-1'!F17</f>
        <v>0</v>
      </c>
      <c r="C20" s="65"/>
      <c r="D20" s="65"/>
      <c r="E20" s="65"/>
      <c r="F20" s="65"/>
      <c r="G20" s="65"/>
    </row>
    <row r="21" spans="1:7">
      <c r="A21" s="86" t="str">
        <f>IF('Step 3 Risk analysis-2'!A20="","",'Step 3 Risk analysis-2'!A20)</f>
        <v/>
      </c>
      <c r="B21" s="65">
        <f>'Step 3 Risk analysis-1'!F18</f>
        <v>0</v>
      </c>
      <c r="C21" s="65"/>
      <c r="D21" s="65"/>
      <c r="E21" s="65"/>
      <c r="F21" s="65"/>
      <c r="G21" s="65"/>
    </row>
    <row r="22" spans="1:7">
      <c r="A22" s="86" t="str">
        <f>IF('Step 3 Risk analysis-2'!A21="","",'Step 3 Risk analysis-2'!A21)</f>
        <v/>
      </c>
      <c r="B22" s="65">
        <f>'Step 3 Risk analysis-1'!F19</f>
        <v>0</v>
      </c>
      <c r="C22" s="65"/>
      <c r="D22" s="65"/>
      <c r="E22" s="65"/>
      <c r="F22" s="65"/>
      <c r="G22" s="65"/>
    </row>
    <row r="23" spans="1:7">
      <c r="A23" s="86" t="str">
        <f>IF('Step 3 Risk analysis-2'!A22="","",'Step 3 Risk analysis-2'!A22)</f>
        <v/>
      </c>
      <c r="B23" s="65">
        <f>'Step 3 Risk analysis-1'!F20</f>
        <v>0</v>
      </c>
      <c r="C23" s="65"/>
      <c r="D23" s="65"/>
      <c r="E23" s="65"/>
      <c r="F23" s="65"/>
      <c r="G23" s="65"/>
    </row>
    <row r="24" spans="1:7">
      <c r="A24" s="86" t="str">
        <f>IF('Step 3 Risk analysis-2'!A23="","",'Step 3 Risk analysis-2'!A23)</f>
        <v/>
      </c>
      <c r="B24" s="65">
        <f>'Step 3 Risk analysis-1'!F21</f>
        <v>0</v>
      </c>
      <c r="C24" s="65"/>
      <c r="D24" s="65"/>
      <c r="E24" s="65"/>
      <c r="F24" s="65"/>
      <c r="G24" s="65"/>
    </row>
  </sheetData>
  <mergeCells count="7">
    <mergeCell ref="D2:D4"/>
    <mergeCell ref="F2:F4"/>
    <mergeCell ref="E2:E4"/>
    <mergeCell ref="G2:G4"/>
    <mergeCell ref="A2:A4"/>
    <mergeCell ref="B2:B3"/>
    <mergeCell ref="C2:C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1" operator="containsText" id="{16EC3EB2-A41F-46CD-BB01-1E736847F2D6}">
            <xm:f>NOT(ISERROR(SEARCH('Preset Options'!$D$5,'Step 3 Risk analysis Results'!B4)))</xm:f>
            <xm:f>'Preset Options'!$D$5</xm:f>
            <x14:dxf>
              <fill>
                <patternFill>
                  <bgColor rgb="FFFF0000"/>
                </patternFill>
              </fill>
            </x14:dxf>
          </x14:cfRule>
          <x14:cfRule type="containsText" priority="12" operator="containsText" id="{07D1FCCC-9905-4F68-8A2E-35CCB91E492D}">
            <xm:f>NOT(ISERROR(SEARCH('Preset Options'!$K$13,'Step 3 Risk analysis Results'!B4)))</xm:f>
            <xm:f>'Preset Options'!$K$13</xm:f>
            <x14:dxf>
              <fill>
                <patternFill>
                  <bgColor theme="9"/>
                </patternFill>
              </fill>
            </x14:dxf>
          </x14:cfRule>
          <x14:cfRule type="containsText" priority="13" operator="containsText" id="{EFD23933-EFA8-426E-AB94-1BFCE567362C}">
            <xm:f>NOT(ISERROR(SEARCH('Preset Options'!$D$3,'Step 3 Risk analysis Results'!B4)))</xm:f>
            <xm:f>'Preset Options'!$D$3</xm:f>
            <x14:dxf>
              <fill>
                <patternFill>
                  <bgColor rgb="FFFFFF00"/>
                </patternFill>
              </fill>
            </x14:dxf>
          </x14:cfRule>
          <x14:cfRule type="containsText" priority="14" operator="containsText" id="{3357E0F7-43BF-4D02-A3A2-80EF3E44587C}">
            <xm:f>NOT(ISERROR(SEARCH('Preset Options'!$D$2,'Step 3 Risk analysis Results'!B4)))</xm:f>
            <xm:f>'Preset Options'!$D$2</xm:f>
            <x14:dxf>
              <fill>
                <patternFill>
                  <bgColor theme="6"/>
                </patternFill>
              </fill>
            </x14:dxf>
          </x14:cfRule>
          <xm:sqref>B5:D7</xm:sqref>
        </x14:conditionalFormatting>
        <x14:conditionalFormatting xmlns:xm="http://schemas.microsoft.com/office/excel/2006/main">
          <x14:cfRule type="containsText" priority="319" operator="containsText" id="{16EC3EB2-A41F-46CD-BB01-1E736847F2D6}">
            <xm:f>NOT(ISERROR(SEARCH('Preset Options'!$D$5,'Step 3 Risk analysis Results'!E4)))</xm:f>
            <xm:f>'Preset Options'!$D$5</xm:f>
            <x14:dxf>
              <fill>
                <patternFill>
                  <bgColor rgb="FFFF0000"/>
                </patternFill>
              </fill>
            </x14:dxf>
          </x14:cfRule>
          <x14:cfRule type="containsText" priority="320" operator="containsText" id="{07D1FCCC-9905-4F68-8A2E-35CCB91E492D}">
            <xm:f>NOT(ISERROR(SEARCH('Preset Options'!$K$13,'Step 3 Risk analysis Results'!E4)))</xm:f>
            <xm:f>'Preset Options'!$K$13</xm:f>
            <x14:dxf>
              <fill>
                <patternFill>
                  <bgColor theme="9"/>
                </patternFill>
              </fill>
            </x14:dxf>
          </x14:cfRule>
          <x14:cfRule type="containsText" priority="321" operator="containsText" id="{EFD23933-EFA8-426E-AB94-1BFCE567362C}">
            <xm:f>NOT(ISERROR(SEARCH('Preset Options'!$D$3,'Step 3 Risk analysis Results'!E4)))</xm:f>
            <xm:f>'Preset Options'!$D$3</xm:f>
            <x14:dxf>
              <fill>
                <patternFill>
                  <bgColor rgb="FFFFFF00"/>
                </patternFill>
              </fill>
            </x14:dxf>
          </x14:cfRule>
          <x14:cfRule type="containsText" priority="322" operator="containsText" id="{3357E0F7-43BF-4D02-A3A2-80EF3E44587C}">
            <xm:f>NOT(ISERROR(SEARCH('Preset Options'!$D$2,'Step 3 Risk analysis Results'!E4)))</xm:f>
            <xm:f>'Preset Options'!$D$2</xm:f>
            <x14:dxf>
              <fill>
                <patternFill>
                  <bgColor theme="6"/>
                </patternFill>
              </fill>
            </x14:dxf>
          </x14:cfRule>
          <xm:sqref>F5:F24</xm:sqref>
        </x14:conditionalFormatting>
        <x14:conditionalFormatting xmlns:xm="http://schemas.microsoft.com/office/excel/2006/main">
          <x14:cfRule type="containsText" priority="346" operator="containsText" id="{16EC3EB2-A41F-46CD-BB01-1E736847F2D6}">
            <xm:f>NOT(ISERROR(SEARCH('Preset Options'!$D$5,'Step 3 Risk analysis Results'!E4)))</xm:f>
            <xm:f>'Preset Options'!$D$5</xm:f>
            <x14:dxf>
              <fill>
                <patternFill>
                  <bgColor rgb="FFFF0000"/>
                </patternFill>
              </fill>
            </x14:dxf>
          </x14:cfRule>
          <x14:cfRule type="containsText" priority="347" operator="containsText" id="{07D1FCCC-9905-4F68-8A2E-35CCB91E492D}">
            <xm:f>NOT(ISERROR(SEARCH('Preset Options'!$K$13,'Step 3 Risk analysis Results'!E4)))</xm:f>
            <xm:f>'Preset Options'!$K$13</xm:f>
            <x14:dxf>
              <fill>
                <patternFill>
                  <bgColor theme="9"/>
                </patternFill>
              </fill>
            </x14:dxf>
          </x14:cfRule>
          <x14:cfRule type="containsText" priority="348" operator="containsText" id="{EFD23933-EFA8-426E-AB94-1BFCE567362C}">
            <xm:f>NOT(ISERROR(SEARCH('Preset Options'!$D$3,'Step 3 Risk analysis Results'!E4)))</xm:f>
            <xm:f>'Preset Options'!$D$3</xm:f>
            <x14:dxf>
              <fill>
                <patternFill>
                  <bgColor rgb="FFFFFF00"/>
                </patternFill>
              </fill>
            </x14:dxf>
          </x14:cfRule>
          <x14:cfRule type="containsText" priority="349" operator="containsText" id="{3357E0F7-43BF-4D02-A3A2-80EF3E44587C}">
            <xm:f>NOT(ISERROR(SEARCH('Preset Options'!$D$2,'Step 3 Risk analysis Results'!E4)))</xm:f>
            <xm:f>'Preset Options'!$D$2</xm:f>
            <x14:dxf>
              <fill>
                <patternFill>
                  <bgColor theme="6"/>
                </patternFill>
              </fill>
            </x14:dxf>
          </x14:cfRule>
          <xm:sqref>G5:G24</xm:sqref>
        </x14:conditionalFormatting>
        <x14:conditionalFormatting xmlns:xm="http://schemas.microsoft.com/office/excel/2006/main">
          <x14:cfRule type="containsText" priority="392" operator="containsText" id="{16EC3EB2-A41F-46CD-BB01-1E736847F2D6}">
            <xm:f>NOT(ISERROR(SEARCH('Preset Options'!$D$5,'Step 3 Risk analysis Results'!F4)))</xm:f>
            <xm:f>'Preset Options'!$D$5</xm:f>
            <x14:dxf>
              <fill>
                <patternFill>
                  <bgColor rgb="FFFF0000"/>
                </patternFill>
              </fill>
            </x14:dxf>
          </x14:cfRule>
          <x14:cfRule type="containsText" priority="393" operator="containsText" id="{07D1FCCC-9905-4F68-8A2E-35CCB91E492D}">
            <xm:f>NOT(ISERROR(SEARCH('Preset Options'!$K$13,'Step 3 Risk analysis Results'!F4)))</xm:f>
            <xm:f>'Preset Options'!$K$13</xm:f>
            <x14:dxf>
              <fill>
                <patternFill>
                  <bgColor theme="9"/>
                </patternFill>
              </fill>
            </x14:dxf>
          </x14:cfRule>
          <x14:cfRule type="containsText" priority="394" operator="containsText" id="{EFD23933-EFA8-426E-AB94-1BFCE567362C}">
            <xm:f>NOT(ISERROR(SEARCH('Preset Options'!$D$3,'Step 3 Risk analysis Results'!F4)))</xm:f>
            <xm:f>'Preset Options'!$D$3</xm:f>
            <x14:dxf>
              <fill>
                <patternFill>
                  <bgColor rgb="FFFFFF00"/>
                </patternFill>
              </fill>
            </x14:dxf>
          </x14:cfRule>
          <x14:cfRule type="containsText" priority="395" operator="containsText" id="{3357E0F7-43BF-4D02-A3A2-80EF3E44587C}">
            <xm:f>NOT(ISERROR(SEARCH('Preset Options'!$D$2,'Step 3 Risk analysis Results'!F4)))</xm:f>
            <xm:f>'Preset Options'!$D$2</xm:f>
            <x14:dxf>
              <fill>
                <patternFill>
                  <bgColor theme="6"/>
                </patternFill>
              </fill>
            </x14:dxf>
          </x14:cfRule>
          <xm:sqref>E5:E7</xm:sqref>
        </x14:conditionalFormatting>
        <x14:conditionalFormatting xmlns:xm="http://schemas.microsoft.com/office/excel/2006/main">
          <x14:cfRule type="containsText" priority="445" operator="containsText" id="{16EC3EB2-A41F-46CD-BB01-1E736847F2D6}">
            <xm:f>NOT(ISERROR(SEARCH('Preset Options'!$D$5,'Step 3 Risk analysis Results'!B7)))</xm:f>
            <xm:f>'Preset Options'!$D$5</xm:f>
            <x14:dxf>
              <fill>
                <patternFill>
                  <bgColor rgb="FFFF0000"/>
                </patternFill>
              </fill>
            </x14:dxf>
          </x14:cfRule>
          <x14:cfRule type="containsText" priority="446" operator="containsText" id="{07D1FCCC-9905-4F68-8A2E-35CCB91E492D}">
            <xm:f>NOT(ISERROR(SEARCH('Preset Options'!$K$13,'Step 3 Risk analysis Results'!B7)))</xm:f>
            <xm:f>'Preset Options'!$K$13</xm:f>
            <x14:dxf>
              <fill>
                <patternFill>
                  <bgColor theme="9"/>
                </patternFill>
              </fill>
            </x14:dxf>
          </x14:cfRule>
          <x14:cfRule type="containsText" priority="447" operator="containsText" id="{EFD23933-EFA8-426E-AB94-1BFCE567362C}">
            <xm:f>NOT(ISERROR(SEARCH('Preset Options'!$D$3,'Step 3 Risk analysis Results'!B7)))</xm:f>
            <xm:f>'Preset Options'!$D$3</xm:f>
            <x14:dxf>
              <fill>
                <patternFill>
                  <bgColor rgb="FFFFFF00"/>
                </patternFill>
              </fill>
            </x14:dxf>
          </x14:cfRule>
          <x14:cfRule type="containsText" priority="448" operator="containsText" id="{3357E0F7-43BF-4D02-A3A2-80EF3E44587C}">
            <xm:f>NOT(ISERROR(SEARCH('Preset Options'!$D$2,'Step 3 Risk analysis Results'!B7)))</xm:f>
            <xm:f>'Preset Options'!$D$2</xm:f>
            <x14:dxf>
              <fill>
                <patternFill>
                  <bgColor theme="6"/>
                </patternFill>
              </fill>
            </x14:dxf>
          </x14:cfRule>
          <xm:sqref>B9:D24</xm:sqref>
        </x14:conditionalFormatting>
        <x14:conditionalFormatting xmlns:xm="http://schemas.microsoft.com/office/excel/2006/main">
          <x14:cfRule type="containsText" priority="449" operator="containsText" id="{16EC3EB2-A41F-46CD-BB01-1E736847F2D6}">
            <xm:f>NOT(ISERROR(SEARCH('Preset Options'!$D$5,'Step 3 Risk analysis Results'!#REF!)))</xm:f>
            <xm:f>'Preset Options'!$D$5</xm:f>
            <x14:dxf>
              <fill>
                <patternFill>
                  <bgColor rgb="FFFF0000"/>
                </patternFill>
              </fill>
            </x14:dxf>
          </x14:cfRule>
          <x14:cfRule type="containsText" priority="450" operator="containsText" id="{07D1FCCC-9905-4F68-8A2E-35CCB91E492D}">
            <xm:f>NOT(ISERROR(SEARCH('Preset Options'!$K$13,'Step 3 Risk analysis Results'!#REF!)))</xm:f>
            <xm:f>'Preset Options'!$K$13</xm:f>
            <x14:dxf>
              <fill>
                <patternFill>
                  <bgColor theme="9"/>
                </patternFill>
              </fill>
            </x14:dxf>
          </x14:cfRule>
          <x14:cfRule type="containsText" priority="451" operator="containsText" id="{EFD23933-EFA8-426E-AB94-1BFCE567362C}">
            <xm:f>NOT(ISERROR(SEARCH('Preset Options'!$D$3,'Step 3 Risk analysis Results'!#REF!)))</xm:f>
            <xm:f>'Preset Options'!$D$3</xm:f>
            <x14:dxf>
              <fill>
                <patternFill>
                  <bgColor rgb="FFFFFF00"/>
                </patternFill>
              </fill>
            </x14:dxf>
          </x14:cfRule>
          <x14:cfRule type="containsText" priority="452" operator="containsText" id="{3357E0F7-43BF-4D02-A3A2-80EF3E44587C}">
            <xm:f>NOT(ISERROR(SEARCH('Preset Options'!$D$2,'Step 3 Risk analysis Results'!#REF!)))</xm:f>
            <xm:f>'Preset Options'!$D$2</xm:f>
            <x14:dxf>
              <fill>
                <patternFill>
                  <bgColor theme="6"/>
                </patternFill>
              </fill>
            </x14:dxf>
          </x14:cfRule>
          <xm:sqref>B8:D8</xm:sqref>
        </x14:conditionalFormatting>
        <x14:conditionalFormatting xmlns:xm="http://schemas.microsoft.com/office/excel/2006/main">
          <x14:cfRule type="containsText" priority="465" operator="containsText" id="{16EC3EB2-A41F-46CD-BB01-1E736847F2D6}">
            <xm:f>NOT(ISERROR(SEARCH('Preset Options'!$D$5,'Step 3 Risk analysis Results'!F7)))</xm:f>
            <xm:f>'Preset Options'!$D$5</xm:f>
            <x14:dxf>
              <fill>
                <patternFill>
                  <bgColor rgb="FFFF0000"/>
                </patternFill>
              </fill>
            </x14:dxf>
          </x14:cfRule>
          <x14:cfRule type="containsText" priority="466" operator="containsText" id="{07D1FCCC-9905-4F68-8A2E-35CCB91E492D}">
            <xm:f>NOT(ISERROR(SEARCH('Preset Options'!$K$13,'Step 3 Risk analysis Results'!F7)))</xm:f>
            <xm:f>'Preset Options'!$K$13</xm:f>
            <x14:dxf>
              <fill>
                <patternFill>
                  <bgColor theme="9"/>
                </patternFill>
              </fill>
            </x14:dxf>
          </x14:cfRule>
          <x14:cfRule type="containsText" priority="467" operator="containsText" id="{EFD23933-EFA8-426E-AB94-1BFCE567362C}">
            <xm:f>NOT(ISERROR(SEARCH('Preset Options'!$D$3,'Step 3 Risk analysis Results'!F7)))</xm:f>
            <xm:f>'Preset Options'!$D$3</xm:f>
            <x14:dxf>
              <fill>
                <patternFill>
                  <bgColor rgb="FFFFFF00"/>
                </patternFill>
              </fill>
            </x14:dxf>
          </x14:cfRule>
          <x14:cfRule type="containsText" priority="468" operator="containsText" id="{3357E0F7-43BF-4D02-A3A2-80EF3E44587C}">
            <xm:f>NOT(ISERROR(SEARCH('Preset Options'!$D$2,'Step 3 Risk analysis Results'!F7)))</xm:f>
            <xm:f>'Preset Options'!$D$2</xm:f>
            <x14:dxf>
              <fill>
                <patternFill>
                  <bgColor theme="6"/>
                </patternFill>
              </fill>
            </x14:dxf>
          </x14:cfRule>
          <xm:sqref>E9:E24</xm:sqref>
        </x14:conditionalFormatting>
        <x14:conditionalFormatting xmlns:xm="http://schemas.microsoft.com/office/excel/2006/main">
          <x14:cfRule type="containsText" priority="469" operator="containsText" id="{16EC3EB2-A41F-46CD-BB01-1E736847F2D6}">
            <xm:f>NOT(ISERROR(SEARCH('Preset Options'!$D$5,'Step 3 Risk analysis Results'!#REF!)))</xm:f>
            <xm:f>'Preset Options'!$D$5</xm:f>
            <x14:dxf>
              <fill>
                <patternFill>
                  <bgColor rgb="FFFF0000"/>
                </patternFill>
              </fill>
            </x14:dxf>
          </x14:cfRule>
          <x14:cfRule type="containsText" priority="470" operator="containsText" id="{07D1FCCC-9905-4F68-8A2E-35CCB91E492D}">
            <xm:f>NOT(ISERROR(SEARCH('Preset Options'!$K$13,'Step 3 Risk analysis Results'!#REF!)))</xm:f>
            <xm:f>'Preset Options'!$K$13</xm:f>
            <x14:dxf>
              <fill>
                <patternFill>
                  <bgColor theme="9"/>
                </patternFill>
              </fill>
            </x14:dxf>
          </x14:cfRule>
          <x14:cfRule type="containsText" priority="471" operator="containsText" id="{EFD23933-EFA8-426E-AB94-1BFCE567362C}">
            <xm:f>NOT(ISERROR(SEARCH('Preset Options'!$D$3,'Step 3 Risk analysis Results'!#REF!)))</xm:f>
            <xm:f>'Preset Options'!$D$3</xm:f>
            <x14:dxf>
              <fill>
                <patternFill>
                  <bgColor rgb="FFFFFF00"/>
                </patternFill>
              </fill>
            </x14:dxf>
          </x14:cfRule>
          <x14:cfRule type="containsText" priority="472" operator="containsText" id="{3357E0F7-43BF-4D02-A3A2-80EF3E44587C}">
            <xm:f>NOT(ISERROR(SEARCH('Preset Options'!$D$2,'Step 3 Risk analysis Results'!#REF!)))</xm:f>
            <xm:f>'Preset Options'!$D$2</xm:f>
            <x14:dxf>
              <fill>
                <patternFill>
                  <bgColor theme="6"/>
                </patternFill>
              </fill>
            </x14:dxf>
          </x14:cfRule>
          <xm:sqref>E8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ReadMe</vt:lpstr>
      <vt:lpstr>Step-1 Setting your context</vt:lpstr>
      <vt:lpstr>Step-2 Hazard Analysis-past</vt:lpstr>
      <vt:lpstr>Step 2 Hazard Analysis-future</vt:lpstr>
      <vt:lpstr>Step 3 Risk analysis-1</vt:lpstr>
      <vt:lpstr>Step 3 Risk analysis-2</vt:lpstr>
      <vt:lpstr>Step 3 Risk analysis Results</vt:lpstr>
      <vt:lpstr>Step 4 Evaluate options</vt:lpstr>
      <vt:lpstr>Step 5 Implement and monitor</vt:lpstr>
      <vt:lpstr>Likelihood scale</vt:lpstr>
      <vt:lpstr>RiskCalc</vt:lpstr>
      <vt:lpstr>List of Hazards</vt:lpstr>
      <vt:lpstr>Risk rating scale</vt:lpstr>
      <vt:lpstr>Consequence scale</vt:lpstr>
      <vt:lpstr>Vulnerability rating scale</vt:lpstr>
      <vt:lpstr>Preset Options</vt:lpstr>
      <vt:lpstr>Consequences</vt:lpstr>
      <vt:lpstr>Drop1</vt:lpstr>
      <vt:lpstr>DropDown1</vt:lpstr>
      <vt:lpstr>RCP</vt:lpstr>
      <vt:lpstr>Timeframe</vt:lpstr>
    </vt:vector>
  </TitlesOfParts>
  <Company>Griffith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 change adaption planning guidance - Detailed cycle template</dc:title>
  <dc:subject>Detailed cycle template to the Guidline to Queensland Health's climate change adapation planning</dc:subject>
  <dc:creator>Environmental Hazards Unit, Health Protection Branch, Queensland Health</dc:creator>
  <cp:keywords>Climate change, adaption, planning guideline, Detailed cycle template</cp:keywords>
  <cp:lastModifiedBy>Julie Bray</cp:lastModifiedBy>
  <dcterms:created xsi:type="dcterms:W3CDTF">2015-08-07T04:17:11Z</dcterms:created>
  <dcterms:modified xsi:type="dcterms:W3CDTF">2021-01-21T04:42:08Z</dcterms:modified>
</cp:coreProperties>
</file>