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545407B0-D702-44A6-9F5F-7859A2A574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born Screening" sheetId="1" r:id="rId1"/>
  </sheets>
  <definedNames>
    <definedName name="_xlnm.Print_Area" localSheetId="0">'Newborn Screening'!$A$1:$V$46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5" i="1" l="1"/>
  <c r="B35" i="1"/>
  <c r="E35" i="1"/>
  <c r="C35" i="1"/>
  <c r="Q35" i="1"/>
  <c r="N35" i="1"/>
  <c r="K35" i="1"/>
  <c r="I35" i="1"/>
  <c r="H35" i="1"/>
  <c r="V34" i="1"/>
  <c r="V33" i="1"/>
  <c r="U35" i="1"/>
  <c r="T35" i="1"/>
  <c r="R35" i="1"/>
  <c r="S34" i="1"/>
  <c r="O35" i="1"/>
  <c r="P34" i="1"/>
  <c r="L35" i="1"/>
  <c r="J34" i="1"/>
  <c r="G34" i="1"/>
  <c r="G33" i="1"/>
  <c r="D34" i="1"/>
  <c r="S33" i="1"/>
  <c r="P33" i="1"/>
  <c r="J33" i="1"/>
  <c r="M33" i="1" l="1"/>
  <c r="D33" i="1"/>
  <c r="V35" i="1"/>
  <c r="V32" i="1"/>
  <c r="S32" i="1"/>
  <c r="P32" i="1"/>
  <c r="M32" i="1"/>
  <c r="J32" i="1"/>
  <c r="G32" i="1" l="1"/>
  <c r="D32" i="1"/>
  <c r="S31" i="1" l="1"/>
  <c r="P31" i="1"/>
  <c r="M30" i="1"/>
  <c r="M31" i="1"/>
  <c r="J31" i="1"/>
  <c r="G30" i="1" l="1"/>
  <c r="G31" i="1"/>
  <c r="D30" i="1"/>
  <c r="D31" i="1"/>
  <c r="S30" i="1" l="1"/>
  <c r="P30" i="1"/>
  <c r="J30" i="1"/>
  <c r="D29" i="1" l="1"/>
  <c r="S29" i="1"/>
  <c r="P35" i="1"/>
  <c r="P29" i="1"/>
  <c r="M29" i="1"/>
  <c r="J35" i="1"/>
  <c r="J29" i="1"/>
  <c r="G35" i="1"/>
  <c r="G29" i="1"/>
  <c r="D28" i="1"/>
  <c r="S28" i="1"/>
  <c r="J28" i="1"/>
  <c r="M28" i="1"/>
  <c r="P28" i="1"/>
  <c r="G28" i="1"/>
  <c r="M35" i="1"/>
  <c r="S27" i="1"/>
  <c r="P27" i="1"/>
  <c r="M27" i="1"/>
  <c r="J27" i="1"/>
  <c r="G27" i="1"/>
  <c r="D27" i="1"/>
  <c r="S26" i="1"/>
  <c r="P26" i="1"/>
  <c r="M25" i="1"/>
  <c r="M26" i="1"/>
  <c r="J26" i="1"/>
  <c r="G26" i="1"/>
  <c r="D26" i="1"/>
  <c r="S25" i="1"/>
  <c r="P25" i="1"/>
  <c r="J25" i="1"/>
  <c r="G25" i="1"/>
  <c r="D25" i="1"/>
  <c r="P24" i="1"/>
  <c r="S24" i="1"/>
  <c r="M24" i="1"/>
  <c r="J24" i="1"/>
  <c r="G24" i="1"/>
  <c r="D24" i="1"/>
  <c r="S23" i="1"/>
  <c r="P23" i="1"/>
  <c r="M23" i="1"/>
  <c r="J23" i="1"/>
  <c r="G23" i="1"/>
  <c r="D23" i="1"/>
  <c r="S22" i="1"/>
  <c r="D22" i="1"/>
  <c r="J22" i="1"/>
  <c r="M22" i="1"/>
  <c r="P22" i="1"/>
  <c r="G22" i="1"/>
  <c r="M19" i="1"/>
  <c r="M20" i="1"/>
  <c r="M21" i="1"/>
  <c r="S21" i="1"/>
  <c r="P21" i="1"/>
  <c r="J21" i="1"/>
  <c r="G21" i="1"/>
  <c r="D21" i="1"/>
  <c r="S20" i="1"/>
  <c r="P20" i="1"/>
  <c r="J20" i="1"/>
  <c r="G20" i="1"/>
  <c r="D20" i="1"/>
  <c r="M7" i="1"/>
  <c r="M8" i="1"/>
  <c r="M9" i="1"/>
  <c r="M10" i="1"/>
  <c r="M11" i="1"/>
  <c r="M12" i="1"/>
  <c r="M13" i="1"/>
  <c r="J7" i="1"/>
  <c r="J8" i="1"/>
  <c r="J9" i="1"/>
  <c r="J10" i="1"/>
  <c r="J11" i="1"/>
  <c r="J12" i="1"/>
  <c r="J13" i="1"/>
  <c r="G7" i="1"/>
  <c r="G8" i="1"/>
  <c r="G9" i="1"/>
  <c r="G10" i="1"/>
  <c r="G11" i="1"/>
  <c r="G12" i="1"/>
  <c r="G13" i="1"/>
  <c r="D7" i="1"/>
  <c r="D8" i="1"/>
  <c r="D9" i="1"/>
  <c r="D10" i="1"/>
  <c r="D11" i="1"/>
  <c r="D12" i="1"/>
  <c r="D13" i="1"/>
  <c r="S19" i="1"/>
  <c r="P19" i="1"/>
  <c r="J19" i="1"/>
  <c r="G19" i="1"/>
  <c r="D19" i="1"/>
  <c r="S18" i="1"/>
  <c r="P18" i="1"/>
  <c r="M18" i="1"/>
  <c r="G18" i="1"/>
  <c r="D18" i="1"/>
  <c r="J18" i="1"/>
  <c r="S17" i="1"/>
  <c r="P17" i="1"/>
  <c r="M17" i="1"/>
  <c r="J17" i="1"/>
  <c r="G17" i="1"/>
  <c r="D17" i="1"/>
  <c r="S16" i="1"/>
  <c r="P16" i="1"/>
  <c r="M16" i="1"/>
  <c r="J16" i="1"/>
  <c r="G16" i="1"/>
  <c r="D16" i="1"/>
  <c r="M15" i="1"/>
  <c r="J15" i="1"/>
  <c r="G15" i="1"/>
  <c r="D15" i="1"/>
  <c r="M14" i="1"/>
  <c r="J14" i="1"/>
  <c r="G14" i="1"/>
  <c r="D14" i="1"/>
  <c r="D35" i="1"/>
  <c r="S35" i="1" l="1"/>
</calcChain>
</file>

<file path=xl/sharedStrings.xml><?xml version="1.0" encoding="utf-8"?>
<sst xmlns="http://schemas.openxmlformats.org/spreadsheetml/2006/main" count="45" uniqueCount="26">
  <si>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</si>
  <si>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</si>
  <si>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</si>
  <si>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</si>
  <si>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</si>
  <si>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</si>
  <si>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</si>
  <si>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</si>
  <si>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</si>
  <si>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</si>
  <si>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</si>
  <si>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</si>
  <si>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</si>
  <si>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</si>
  <si>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</si>
  <si>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</si>
  <si>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The above information has been provided to the Data Services Unit by the Newborn Screening Section for use in this publication. Newborn Screening data has been </t>
  </si>
  <si>
    <t xml:space="preserve">Appreciation is extended to the Newborn Screening Section for their assistance. It should be noted that the Perinatal Data Collection does not capture newborn screening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</si>
  <si>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</si>
  <si>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</si>
  <si>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>data - and therefore cannot provide any further information regarding this table.</t>
  </si>
  <si>
    <t>Galactosaemia</t>
  </si>
  <si>
    <t>CAH</t>
  </si>
  <si>
    <t>(f) CAH: Congenital Adrenal Hyperplasia</t>
  </si>
  <si>
    <t xml:space="preserve">included in response to clinician request. Differences in birth figures between this data and the Perinatal Data Collection are a result of different collection methodologies. 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</si>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</sst>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1" fontId="6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41" fontId="6" fillId="0" borderId="0" xfId="0" applyNumberFormat="1" applyFont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41" fontId="10" fillId="0" borderId="2" xfId="0" applyNumberFormat="1" applyFont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1" fontId="3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1" xfId="0" applyFont="1" applyBorder="1" applyAlignment="1"/>
    <xf numFmtId="0" fontId="3" fillId="0" borderId="0" xfId="0" applyFont="1" applyAlignment="1"/>
    <xf numFmtId="0" fontId="6" fillId="0" borderId="0" xfId="0" applyFont="1" applyAlignment="1"/>
    <xf numFmtId="0" fontId="6" fillId="0" borderId="1" xfId="0" applyFont="1" applyBorder="1" applyAlignment="1"/>
    <xf numFmtId="0" fontId="10" fillId="0" borderId="2" xfId="0" applyFont="1" applyBorder="1" applyAlignment="1"/>
    <xf numFmtId="0" fontId="4" fillId="0" borderId="0" xfId="0" applyFont="1" applyAlignment="1"/>
    <xf numFmtId="0" fontId="1" fillId="0" borderId="0" xfId="0" applyFont="1" applyAlignment="1"/>
    <xf numFmtId="0" fontId="7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1" fontId="6" fillId="0" borderId="1" xfId="0" applyNumberFormat="1" applyFont="1" applyBorder="1" applyAlignment="1">
      <alignment horizontal="right"/>
    </xf>
    <xf numFmtId="41" fontId="6" fillId="0" borderId="0" xfId="0" applyNumberFormat="1" applyFont="1" applyAlignment="1">
      <alignment horizontal="right"/>
    </xf>
    <xf numFmtId="41" fontId="10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41" fontId="3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1" fontId="6" fillId="0" borderId="1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41" fontId="6" fillId="0" borderId="0" xfId="0" applyNumberFormat="1" applyFont="1" applyAlignment="1">
      <alignment horizontal="center" vertical="center"/>
    </xf>
    <xf numFmtId="41" fontId="10" fillId="0" borderId="2" xfId="0" applyNumberFormat="1" applyFont="1" applyBorder="1" applyAlignment="1">
      <alignment horizontal="center" vertical="center"/>
    </xf>
    <xf numFmtId="0" fontId="3" fillId="0" borderId="1" xfId="0" applyFont="1" applyBorder="1"/>
    <xf numFmtId="43" fontId="3" fillId="0" borderId="0" xfId="0" applyNumberFormat="1" applyFont="1"/>
    <xf numFmtId="0" fontId="2" fillId="0" borderId="2" xfId="0" applyFont="1" applyBorder="1"/>
    <xf numFmtId="43" fontId="2" fillId="0" borderId="2" xfId="0" applyNumberFormat="1" applyFont="1" applyBorder="1"/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53"/>
  <sheetViews>
    <sheetView showGridLines="0" tabSelected="1" workbookViewId="0">
      <selection activeCell="A47" sqref="A47"/>
    </sheetView>
  </sheetViews>
  <sheetFormatPr defaultColWidth="8" defaultRowHeight="12.75" x14ac:dyDescent="0.2"/>
  <cols>
    <col min="1" max="1" width="6.7109375" style="16" customWidth="1"/>
    <col min="2" max="2" width="13.28515625" style="27" customWidth="1"/>
    <col min="3" max="3" width="6.7109375" style="11" customWidth="1"/>
    <col min="4" max="4" width="6.5703125" style="11" customWidth="1"/>
    <col min="5" max="5" width="10.140625" style="11" customWidth="1"/>
    <col min="6" max="6" width="7.140625" style="11" customWidth="1"/>
    <col min="7" max="7" width="6.28515625" style="11" customWidth="1"/>
    <col min="8" max="8" width="10.140625" style="11" customWidth="1"/>
    <col min="9" max="9" width="6.140625" style="11" customWidth="1"/>
    <col min="10" max="10" width="6.5703125" style="11" customWidth="1"/>
    <col min="11" max="11" width="9.7109375" style="11" customWidth="1"/>
    <col min="12" max="13" width="6.140625" style="11" customWidth="1"/>
    <col min="14" max="14" width="10" style="12" bestFit="1" customWidth="1"/>
    <col min="15" max="15" width="7" style="33" customWidth="1"/>
    <col min="16" max="16" width="7" style="11" customWidth="1"/>
    <col min="17" max="17" width="10" style="11" bestFit="1" customWidth="1"/>
    <col min="18" max="18" width="6.85546875" style="11" customWidth="1"/>
    <col min="19" max="19" width="5.7109375" style="11" customWidth="1"/>
    <col min="20" max="20" width="9.140625" style="1" customWidth="1"/>
    <col min="21" max="21" width="9.28515625" style="1" bestFit="1" customWidth="1"/>
    <col min="22" max="16384" width="8" style="1"/>
  </cols>
  <sheetData>
    <row r="1" spans="1:22" x14ac:dyDescent="0.2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</row>
    <row r="2" spans="1:22" ht="13.5" customHeight="1" x14ac:dyDescent="0.2">
      <c r="A2" s="14"/>
      <c r="B2" s="41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</row>
    <row r="3" spans="1:22" ht="14.25" x14ac:dyDescent="0.2">
      <c r="A3" s="15" t="s">
        <v>2</v>
      </c>
      <c r="B3" s="41" t="s">
        <v>3</v>
      </c>
      <c r="C3" s="41"/>
      <c r="D3" s="41"/>
      <c r="E3" s="41" t="s">
        <v>4</v>
      </c>
      <c r="F3" s="41"/>
      <c r="G3" s="41"/>
      <c r="H3" s="41" t="s">
        <v>5</v>
      </c>
      <c r="I3" s="41"/>
      <c r="J3" s="41"/>
      <c r="K3" s="42" t="s">
        <v>21</v>
      </c>
      <c r="L3" s="42"/>
      <c r="M3" s="42"/>
      <c r="N3" s="41" t="s">
        <v>18</v>
      </c>
      <c r="O3" s="41"/>
      <c r="P3" s="41"/>
      <c r="Q3" s="41" t="s">
        <v>19</v>
      </c>
      <c r="R3" s="41"/>
      <c r="S3" s="41"/>
      <c r="T3" s="42" t="s">
        <v>22</v>
      </c>
      <c r="U3" s="41"/>
      <c r="V3" s="41"/>
    </row>
    <row r="4" spans="1:22" x14ac:dyDescent="0.2">
      <c r="B4" s="22" t="s">
        <v>9</v>
      </c>
      <c r="C4" s="2" t="s">
        <v>10</v>
      </c>
      <c r="D4" s="2" t="s">
        <v>11</v>
      </c>
      <c r="E4" s="2" t="s">
        <v>9</v>
      </c>
      <c r="F4" s="2" t="s">
        <v>10</v>
      </c>
      <c r="G4" s="2" t="s">
        <v>11</v>
      </c>
      <c r="H4" s="2" t="s">
        <v>9</v>
      </c>
      <c r="I4" s="2" t="s">
        <v>10</v>
      </c>
      <c r="J4" s="2" t="s">
        <v>11</v>
      </c>
      <c r="K4" s="2" t="s">
        <v>9</v>
      </c>
      <c r="L4" s="2" t="s">
        <v>10</v>
      </c>
      <c r="M4" s="2" t="s">
        <v>11</v>
      </c>
      <c r="N4" s="2" t="s">
        <v>9</v>
      </c>
      <c r="O4" s="29" t="s">
        <v>10</v>
      </c>
      <c r="P4" s="2" t="s">
        <v>11</v>
      </c>
      <c r="Q4" s="2" t="s">
        <v>9</v>
      </c>
      <c r="R4" s="2" t="s">
        <v>10</v>
      </c>
      <c r="S4" s="2" t="s">
        <v>11</v>
      </c>
      <c r="T4" s="2" t="s">
        <v>9</v>
      </c>
      <c r="U4" s="2" t="s">
        <v>10</v>
      </c>
      <c r="V4" s="2" t="s">
        <v>11</v>
      </c>
    </row>
    <row r="5" spans="1:22" x14ac:dyDescent="0.2">
      <c r="A5" s="17"/>
      <c r="B5" s="2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0"/>
      <c r="P5" s="3"/>
      <c r="Q5" s="3"/>
      <c r="R5" s="3"/>
      <c r="S5" s="3"/>
    </row>
    <row r="6" spans="1:22" x14ac:dyDescent="0.2">
      <c r="A6" s="18" t="s">
        <v>6</v>
      </c>
      <c r="B6" s="24">
        <v>524113</v>
      </c>
      <c r="C6" s="4">
        <v>185</v>
      </c>
      <c r="D6" s="5">
        <v>6.2575958452317035</v>
      </c>
      <c r="E6" s="4">
        <v>614284</v>
      </c>
      <c r="F6" s="4">
        <v>172</v>
      </c>
      <c r="G6" s="5">
        <v>6.1593247067856129</v>
      </c>
      <c r="H6" s="4">
        <v>1051600</v>
      </c>
      <c r="I6" s="4">
        <v>82</v>
      </c>
      <c r="J6" s="5">
        <v>1.6379122220822266</v>
      </c>
      <c r="K6" s="4">
        <v>526565</v>
      </c>
      <c r="L6" s="4">
        <v>17</v>
      </c>
      <c r="M6" s="5">
        <v>0.36345133386639528</v>
      </c>
      <c r="N6" s="4"/>
      <c r="O6" s="31"/>
      <c r="P6" s="5"/>
      <c r="Q6" s="4"/>
      <c r="R6" s="4"/>
      <c r="S6" s="5"/>
      <c r="T6" s="37"/>
      <c r="U6" s="37"/>
      <c r="V6" s="37"/>
    </row>
    <row r="7" spans="1:22" x14ac:dyDescent="0.2">
      <c r="A7" s="17">
        <v>1995</v>
      </c>
      <c r="B7" s="25">
        <v>48068</v>
      </c>
      <c r="C7" s="6">
        <v>9</v>
      </c>
      <c r="D7" s="7">
        <f>SUM(C7/B7)*10000</f>
        <v>1.8723475076974285</v>
      </c>
      <c r="E7" s="6">
        <v>48068</v>
      </c>
      <c r="F7" s="6">
        <v>22</v>
      </c>
      <c r="G7" s="7">
        <f t="shared" ref="G7:G13" si="0">SUM(F7/E7)*10000</f>
        <v>4.5768494632603813</v>
      </c>
      <c r="H7" s="6">
        <v>48068</v>
      </c>
      <c r="I7" s="6">
        <v>3</v>
      </c>
      <c r="J7" s="7">
        <f t="shared" ref="J7:J13" si="1">SUM(I7/H7)*10000</f>
        <v>0.62411583589914288</v>
      </c>
      <c r="K7" s="6">
        <v>48068</v>
      </c>
      <c r="L7" s="6">
        <v>0</v>
      </c>
      <c r="M7" s="7">
        <f t="shared" ref="M7:M35" si="2">SUM(L7/K7)*10000</f>
        <v>0</v>
      </c>
      <c r="N7" s="6"/>
      <c r="O7" s="32"/>
      <c r="P7" s="7"/>
      <c r="Q7" s="6"/>
      <c r="R7" s="6"/>
      <c r="S7" s="7"/>
    </row>
    <row r="8" spans="1:22" x14ac:dyDescent="0.2">
      <c r="A8" s="17">
        <v>1996</v>
      </c>
      <c r="B8" s="25">
        <v>47629</v>
      </c>
      <c r="C8" s="6">
        <v>19</v>
      </c>
      <c r="D8" s="7">
        <f>SUM(C8/B8)*10000</f>
        <v>3.9891662642507715</v>
      </c>
      <c r="E8" s="6">
        <v>47629</v>
      </c>
      <c r="F8" s="6">
        <v>19</v>
      </c>
      <c r="G8" s="7">
        <f t="shared" si="0"/>
        <v>3.9891662642507715</v>
      </c>
      <c r="H8" s="6">
        <v>47629</v>
      </c>
      <c r="I8" s="6">
        <v>2</v>
      </c>
      <c r="J8" s="7">
        <f t="shared" si="1"/>
        <v>0.41991223834218649</v>
      </c>
      <c r="K8" s="6">
        <v>47629</v>
      </c>
      <c r="L8" s="6">
        <v>2</v>
      </c>
      <c r="M8" s="7">
        <f t="shared" si="2"/>
        <v>0.41991223834218649</v>
      </c>
      <c r="N8" s="6"/>
      <c r="O8" s="32"/>
      <c r="P8" s="7"/>
      <c r="Q8" s="6"/>
      <c r="R8" s="6"/>
      <c r="S8" s="7"/>
    </row>
    <row r="9" spans="1:22" x14ac:dyDescent="0.2">
      <c r="A9" s="17">
        <v>1997</v>
      </c>
      <c r="B9" s="25">
        <v>47738</v>
      </c>
      <c r="C9" s="6">
        <v>14</v>
      </c>
      <c r="D9" s="7">
        <f>SUM(C9/B9)*10000</f>
        <v>2.9326741798986129</v>
      </c>
      <c r="E9" s="6">
        <v>47738</v>
      </c>
      <c r="F9" s="6">
        <v>16</v>
      </c>
      <c r="G9" s="7">
        <f t="shared" si="0"/>
        <v>3.3516276341698439</v>
      </c>
      <c r="H9" s="6">
        <v>47738</v>
      </c>
      <c r="I9" s="6">
        <v>3</v>
      </c>
      <c r="J9" s="7">
        <f t="shared" si="1"/>
        <v>0.6284301814068457</v>
      </c>
      <c r="K9" s="6">
        <v>47738</v>
      </c>
      <c r="L9" s="6">
        <v>2</v>
      </c>
      <c r="M9" s="7">
        <f t="shared" si="2"/>
        <v>0.41895345427123049</v>
      </c>
      <c r="N9" s="6"/>
      <c r="O9" s="32"/>
      <c r="P9" s="7"/>
      <c r="Q9" s="6"/>
      <c r="R9" s="6"/>
      <c r="S9" s="7"/>
    </row>
    <row r="10" spans="1:22" x14ac:dyDescent="0.2">
      <c r="A10" s="17">
        <v>1998</v>
      </c>
      <c r="B10" s="25">
        <v>48900</v>
      </c>
      <c r="C10" s="6">
        <v>16</v>
      </c>
      <c r="D10" s="7">
        <f>SUM(C10/B10)*10000</f>
        <v>3.2719836400817992</v>
      </c>
      <c r="E10" s="6">
        <v>48900</v>
      </c>
      <c r="F10" s="6">
        <v>17</v>
      </c>
      <c r="G10" s="7">
        <f t="shared" si="0"/>
        <v>3.4764826175869121</v>
      </c>
      <c r="H10" s="6">
        <v>48900</v>
      </c>
      <c r="I10" s="6">
        <v>4</v>
      </c>
      <c r="J10" s="7">
        <f t="shared" si="1"/>
        <v>0.8179959100204498</v>
      </c>
      <c r="K10" s="6">
        <v>48900</v>
      </c>
      <c r="L10" s="6">
        <v>0</v>
      </c>
      <c r="M10" s="7">
        <f t="shared" si="2"/>
        <v>0</v>
      </c>
      <c r="N10" s="6"/>
      <c r="O10" s="32"/>
      <c r="P10" s="7"/>
      <c r="Q10" s="6"/>
      <c r="R10" s="6"/>
      <c r="S10" s="7"/>
    </row>
    <row r="11" spans="1:22" x14ac:dyDescent="0.2">
      <c r="A11" s="17">
        <v>1999</v>
      </c>
      <c r="B11" s="25">
        <v>48586</v>
      </c>
      <c r="C11" s="6">
        <v>16</v>
      </c>
      <c r="D11" s="7">
        <f>SUM(C11/B11)*10000</f>
        <v>3.2931297081463793</v>
      </c>
      <c r="E11" s="6">
        <v>48586</v>
      </c>
      <c r="F11" s="6">
        <v>19</v>
      </c>
      <c r="G11" s="7">
        <f t="shared" si="0"/>
        <v>3.9105915284238262</v>
      </c>
      <c r="H11" s="6">
        <v>48586</v>
      </c>
      <c r="I11" s="6">
        <v>4</v>
      </c>
      <c r="J11" s="7">
        <f t="shared" si="1"/>
        <v>0.82328242703659482</v>
      </c>
      <c r="K11" s="6">
        <v>48586</v>
      </c>
      <c r="L11" s="6">
        <v>0</v>
      </c>
      <c r="M11" s="7">
        <f t="shared" si="2"/>
        <v>0</v>
      </c>
      <c r="N11" s="6"/>
      <c r="O11" s="32"/>
      <c r="P11" s="7"/>
      <c r="Q11" s="6"/>
      <c r="R11" s="6"/>
      <c r="S11" s="7"/>
    </row>
    <row r="12" spans="1:22" x14ac:dyDescent="0.2">
      <c r="A12" s="17">
        <v>2000</v>
      </c>
      <c r="B12" s="25">
        <v>48922</v>
      </c>
      <c r="C12" s="6">
        <v>19</v>
      </c>
      <c r="D12" s="7">
        <f t="shared" ref="D12:D21" si="3">SUM(C12/B12)*10000</f>
        <v>3.8837332897265036</v>
      </c>
      <c r="E12" s="6">
        <v>48922</v>
      </c>
      <c r="F12" s="6">
        <v>22</v>
      </c>
      <c r="G12" s="7">
        <f t="shared" si="0"/>
        <v>4.4969543354727932</v>
      </c>
      <c r="H12" s="6">
        <v>48922</v>
      </c>
      <c r="I12" s="6">
        <v>3</v>
      </c>
      <c r="J12" s="7">
        <f t="shared" si="1"/>
        <v>0.61322104574629011</v>
      </c>
      <c r="K12" s="6">
        <v>48922</v>
      </c>
      <c r="L12" s="6">
        <v>1</v>
      </c>
      <c r="M12" s="7">
        <f t="shared" si="2"/>
        <v>0.20440701524876334</v>
      </c>
      <c r="N12" s="6"/>
      <c r="O12" s="32"/>
      <c r="P12" s="7"/>
      <c r="Q12" s="6"/>
      <c r="R12" s="6"/>
      <c r="S12" s="7"/>
    </row>
    <row r="13" spans="1:22" x14ac:dyDescent="0.2">
      <c r="A13" s="17">
        <v>2001</v>
      </c>
      <c r="B13" s="25">
        <v>49285</v>
      </c>
      <c r="C13" s="6">
        <v>15</v>
      </c>
      <c r="D13" s="7">
        <f t="shared" si="3"/>
        <v>3.0435223698894185</v>
      </c>
      <c r="E13" s="6">
        <v>49285</v>
      </c>
      <c r="F13" s="6">
        <v>16</v>
      </c>
      <c r="G13" s="7">
        <f t="shared" si="0"/>
        <v>3.24642386121538</v>
      </c>
      <c r="H13" s="6">
        <v>49285</v>
      </c>
      <c r="I13" s="6">
        <v>1</v>
      </c>
      <c r="J13" s="7">
        <f t="shared" si="1"/>
        <v>0.20290149132596125</v>
      </c>
      <c r="K13" s="6">
        <v>49285</v>
      </c>
      <c r="L13" s="6">
        <v>2</v>
      </c>
      <c r="M13" s="7">
        <f t="shared" si="2"/>
        <v>0.40580298265192249</v>
      </c>
      <c r="N13" s="6"/>
      <c r="O13" s="32"/>
      <c r="P13" s="7"/>
      <c r="Q13" s="6"/>
      <c r="R13" s="6"/>
      <c r="S13" s="7"/>
    </row>
    <row r="14" spans="1:22" x14ac:dyDescent="0.2">
      <c r="A14" s="17">
        <v>2002</v>
      </c>
      <c r="B14" s="25">
        <v>48819</v>
      </c>
      <c r="C14" s="6">
        <v>16</v>
      </c>
      <c r="D14" s="7">
        <f t="shared" si="3"/>
        <v>3.2774124828447939</v>
      </c>
      <c r="E14" s="6">
        <v>48819</v>
      </c>
      <c r="F14" s="6">
        <v>16</v>
      </c>
      <c r="G14" s="7">
        <f t="shared" ref="G14:G21" si="4">SUM(F14/E14)*10000</f>
        <v>3.2774124828447939</v>
      </c>
      <c r="H14" s="6">
        <v>48819</v>
      </c>
      <c r="I14" s="6">
        <v>1</v>
      </c>
      <c r="J14" s="7">
        <f t="shared" ref="J14:J21" si="5">SUM(I14/H14)*10000</f>
        <v>0.20483828017779962</v>
      </c>
      <c r="K14" s="6">
        <v>48819</v>
      </c>
      <c r="L14" s="6">
        <v>0</v>
      </c>
      <c r="M14" s="7">
        <f t="shared" si="2"/>
        <v>0</v>
      </c>
      <c r="N14" s="6"/>
      <c r="O14" s="32"/>
      <c r="P14" s="7"/>
      <c r="Q14" s="6"/>
      <c r="R14" s="6"/>
      <c r="S14" s="7"/>
    </row>
    <row r="15" spans="1:22" x14ac:dyDescent="0.2">
      <c r="A15" s="17">
        <v>2003</v>
      </c>
      <c r="B15" s="25">
        <v>49903</v>
      </c>
      <c r="C15" s="6">
        <v>15</v>
      </c>
      <c r="D15" s="7">
        <f t="shared" si="3"/>
        <v>3.0058313127467287</v>
      </c>
      <c r="E15" s="6">
        <v>49903</v>
      </c>
      <c r="F15" s="6">
        <v>14</v>
      </c>
      <c r="G15" s="7">
        <f t="shared" si="4"/>
        <v>2.8054425585636134</v>
      </c>
      <c r="H15" s="6">
        <v>49903</v>
      </c>
      <c r="I15" s="6">
        <v>0</v>
      </c>
      <c r="J15" s="7">
        <f t="shared" si="5"/>
        <v>0</v>
      </c>
      <c r="K15" s="6">
        <v>49903</v>
      </c>
      <c r="L15" s="6">
        <v>1</v>
      </c>
      <c r="M15" s="7">
        <f t="shared" si="2"/>
        <v>0.20038875418311525</v>
      </c>
      <c r="N15" s="6"/>
      <c r="O15" s="32"/>
      <c r="P15" s="7"/>
      <c r="Q15" s="6"/>
      <c r="R15" s="6"/>
      <c r="S15" s="7"/>
    </row>
    <row r="16" spans="1:22" x14ac:dyDescent="0.2">
      <c r="A16" s="17">
        <v>2004</v>
      </c>
      <c r="B16" s="25">
        <v>50300</v>
      </c>
      <c r="C16" s="6">
        <v>20</v>
      </c>
      <c r="D16" s="7">
        <f t="shared" si="3"/>
        <v>3.9761431411530817</v>
      </c>
      <c r="E16" s="6">
        <v>50300</v>
      </c>
      <c r="F16" s="6">
        <v>19</v>
      </c>
      <c r="G16" s="7">
        <f t="shared" si="4"/>
        <v>3.7773359840954273</v>
      </c>
      <c r="H16" s="6">
        <v>50300</v>
      </c>
      <c r="I16" s="6">
        <v>4</v>
      </c>
      <c r="J16" s="7">
        <f t="shared" si="5"/>
        <v>0.79522862823061635</v>
      </c>
      <c r="K16" s="6">
        <v>50300</v>
      </c>
      <c r="L16" s="6">
        <v>3</v>
      </c>
      <c r="M16" s="7">
        <f t="shared" si="2"/>
        <v>0.59642147117296229</v>
      </c>
      <c r="N16" s="6">
        <v>39798</v>
      </c>
      <c r="O16" s="35">
        <v>5</v>
      </c>
      <c r="P16" s="7">
        <f t="shared" ref="P16:P21" si="6">SUM(O16/N16)*10000</f>
        <v>1.2563445399266295</v>
      </c>
      <c r="Q16" s="6">
        <v>39798</v>
      </c>
      <c r="R16" s="6">
        <v>8</v>
      </c>
      <c r="S16" s="7">
        <f t="shared" ref="S16:S21" si="7">SUM(R16/Q16)*10000</f>
        <v>2.0101512638826073</v>
      </c>
    </row>
    <row r="17" spans="1:22" x14ac:dyDescent="0.2">
      <c r="A17" s="17">
        <v>2005</v>
      </c>
      <c r="B17" s="25">
        <v>54956</v>
      </c>
      <c r="C17" s="6">
        <v>23</v>
      </c>
      <c r="D17" s="7">
        <f t="shared" si="3"/>
        <v>4.1851663148700782</v>
      </c>
      <c r="E17" s="6">
        <v>54956</v>
      </c>
      <c r="F17" s="6">
        <v>15</v>
      </c>
      <c r="G17" s="7">
        <f t="shared" si="4"/>
        <v>2.7294562923065726</v>
      </c>
      <c r="H17" s="6">
        <v>54956</v>
      </c>
      <c r="I17" s="6">
        <v>7</v>
      </c>
      <c r="J17" s="7">
        <f t="shared" si="5"/>
        <v>1.273746269743067</v>
      </c>
      <c r="K17" s="6">
        <v>54956</v>
      </c>
      <c r="L17" s="6">
        <v>0</v>
      </c>
      <c r="M17" s="7">
        <f t="shared" si="2"/>
        <v>0</v>
      </c>
      <c r="N17" s="6">
        <v>54956</v>
      </c>
      <c r="O17" s="35">
        <v>7</v>
      </c>
      <c r="P17" s="7">
        <f t="shared" si="6"/>
        <v>1.273746269743067</v>
      </c>
      <c r="Q17" s="6">
        <v>54956</v>
      </c>
      <c r="R17" s="6">
        <v>2</v>
      </c>
      <c r="S17" s="7">
        <f t="shared" si="7"/>
        <v>0.36392750564087634</v>
      </c>
    </row>
    <row r="18" spans="1:22" x14ac:dyDescent="0.2">
      <c r="A18" s="17">
        <v>2006</v>
      </c>
      <c r="B18" s="25">
        <v>56308</v>
      </c>
      <c r="C18" s="6">
        <v>22</v>
      </c>
      <c r="D18" s="7">
        <f t="shared" si="3"/>
        <v>3.9070824749591533</v>
      </c>
      <c r="E18" s="6">
        <v>56308</v>
      </c>
      <c r="F18" s="6">
        <v>25</v>
      </c>
      <c r="G18" s="7">
        <f t="shared" si="4"/>
        <v>4.4398664488172201</v>
      </c>
      <c r="H18" s="6">
        <v>56308</v>
      </c>
      <c r="I18" s="6">
        <v>6</v>
      </c>
      <c r="J18" s="7">
        <f t="shared" si="5"/>
        <v>1.0655679477161326</v>
      </c>
      <c r="K18" s="6">
        <v>56308</v>
      </c>
      <c r="L18" s="6">
        <v>1</v>
      </c>
      <c r="M18" s="7">
        <f t="shared" si="2"/>
        <v>0.17759465795268881</v>
      </c>
      <c r="N18" s="6">
        <v>56308</v>
      </c>
      <c r="O18" s="35">
        <v>5</v>
      </c>
      <c r="P18" s="7">
        <f t="shared" si="6"/>
        <v>0.88797328976344381</v>
      </c>
      <c r="Q18" s="6">
        <v>56308</v>
      </c>
      <c r="R18" s="6">
        <v>4</v>
      </c>
      <c r="S18" s="7">
        <f t="shared" si="7"/>
        <v>0.71037863181075522</v>
      </c>
    </row>
    <row r="19" spans="1:22" x14ac:dyDescent="0.2">
      <c r="A19" s="17">
        <v>2007</v>
      </c>
      <c r="B19" s="25">
        <v>59732</v>
      </c>
      <c r="C19" s="6">
        <v>30</v>
      </c>
      <c r="D19" s="7">
        <f t="shared" si="3"/>
        <v>5.0224335364628674</v>
      </c>
      <c r="E19" s="6">
        <v>59732</v>
      </c>
      <c r="F19" s="6">
        <v>19</v>
      </c>
      <c r="G19" s="7">
        <f t="shared" si="4"/>
        <v>3.1808745730931491</v>
      </c>
      <c r="H19" s="6">
        <v>59732</v>
      </c>
      <c r="I19" s="6">
        <v>4</v>
      </c>
      <c r="J19" s="7">
        <f t="shared" si="5"/>
        <v>0.66965780486171567</v>
      </c>
      <c r="K19" s="6">
        <v>59732</v>
      </c>
      <c r="L19" s="6">
        <v>0</v>
      </c>
      <c r="M19" s="7">
        <f t="shared" si="2"/>
        <v>0</v>
      </c>
      <c r="N19" s="6">
        <v>59732</v>
      </c>
      <c r="O19" s="35">
        <v>6</v>
      </c>
      <c r="P19" s="7">
        <f t="shared" si="6"/>
        <v>1.0044867072925734</v>
      </c>
      <c r="Q19" s="6">
        <v>59732</v>
      </c>
      <c r="R19" s="6">
        <v>11</v>
      </c>
      <c r="S19" s="7">
        <f t="shared" si="7"/>
        <v>1.841558963369718</v>
      </c>
    </row>
    <row r="20" spans="1:22" x14ac:dyDescent="0.2">
      <c r="A20" s="17">
        <v>2008</v>
      </c>
      <c r="B20" s="25">
        <v>59732</v>
      </c>
      <c r="C20" s="6">
        <v>26</v>
      </c>
      <c r="D20" s="7">
        <f t="shared" si="3"/>
        <v>4.3527757316011524</v>
      </c>
      <c r="E20" s="6">
        <v>60992</v>
      </c>
      <c r="F20" s="6">
        <v>18</v>
      </c>
      <c r="G20" s="7">
        <f t="shared" si="4"/>
        <v>2.9512067156348376</v>
      </c>
      <c r="H20" s="6">
        <v>60992</v>
      </c>
      <c r="I20" s="6">
        <v>7</v>
      </c>
      <c r="J20" s="7">
        <f t="shared" si="5"/>
        <v>1.1476915005246588</v>
      </c>
      <c r="K20" s="6">
        <v>60992</v>
      </c>
      <c r="L20" s="6">
        <v>0</v>
      </c>
      <c r="M20" s="7">
        <f t="shared" si="2"/>
        <v>0</v>
      </c>
      <c r="N20" s="6">
        <v>60992</v>
      </c>
      <c r="O20" s="35">
        <v>7</v>
      </c>
      <c r="P20" s="7">
        <f t="shared" si="6"/>
        <v>1.1476915005246588</v>
      </c>
      <c r="Q20" s="6">
        <v>60992</v>
      </c>
      <c r="R20" s="6">
        <v>10</v>
      </c>
      <c r="S20" s="7">
        <f t="shared" si="7"/>
        <v>1.6395592864637984</v>
      </c>
    </row>
    <row r="21" spans="1:22" x14ac:dyDescent="0.2">
      <c r="A21" s="17">
        <v>2009</v>
      </c>
      <c r="B21" s="25">
        <v>61443</v>
      </c>
      <c r="C21" s="6">
        <v>23</v>
      </c>
      <c r="D21" s="7">
        <f t="shared" si="3"/>
        <v>3.7433068046807612</v>
      </c>
      <c r="E21" s="6">
        <v>61443</v>
      </c>
      <c r="F21" s="6">
        <v>35</v>
      </c>
      <c r="G21" s="7">
        <f t="shared" si="4"/>
        <v>5.6963364419055056</v>
      </c>
      <c r="H21" s="6">
        <v>61443</v>
      </c>
      <c r="I21" s="6">
        <v>5</v>
      </c>
      <c r="J21" s="7">
        <f t="shared" si="5"/>
        <v>0.81376234884364373</v>
      </c>
      <c r="K21" s="6">
        <v>61443</v>
      </c>
      <c r="L21" s="6">
        <v>1</v>
      </c>
      <c r="M21" s="7">
        <f t="shared" si="2"/>
        <v>0.16275246976872876</v>
      </c>
      <c r="N21" s="6">
        <v>61443</v>
      </c>
      <c r="O21" s="35">
        <v>3</v>
      </c>
      <c r="P21" s="7">
        <f t="shared" si="6"/>
        <v>0.48825740930618622</v>
      </c>
      <c r="Q21" s="6">
        <v>61443</v>
      </c>
      <c r="R21" s="6">
        <v>12</v>
      </c>
      <c r="S21" s="7">
        <f t="shared" si="7"/>
        <v>1.9530296372247449</v>
      </c>
    </row>
    <row r="22" spans="1:22" x14ac:dyDescent="0.2">
      <c r="A22" s="17">
        <v>2010</v>
      </c>
      <c r="B22" s="25">
        <v>61618</v>
      </c>
      <c r="C22" s="6">
        <v>25</v>
      </c>
      <c r="D22" s="7">
        <f t="shared" ref="D22:D34" si="8">SUM(C22/B22)*10000</f>
        <v>4.0572559966243631</v>
      </c>
      <c r="E22" s="6">
        <v>61618</v>
      </c>
      <c r="F22" s="6">
        <v>24</v>
      </c>
      <c r="G22" s="7">
        <f t="shared" ref="G22:G34" si="9">SUM(F22/E22)*10000</f>
        <v>3.8949657567593885</v>
      </c>
      <c r="H22" s="6">
        <v>61618</v>
      </c>
      <c r="I22" s="6">
        <v>9</v>
      </c>
      <c r="J22" s="7">
        <f t="shared" ref="J22:J34" si="10">SUM(I22/H22)*10000</f>
        <v>1.4606121587847707</v>
      </c>
      <c r="K22" s="6">
        <v>61618</v>
      </c>
      <c r="L22" s="6">
        <v>2</v>
      </c>
      <c r="M22" s="7">
        <f t="shared" si="2"/>
        <v>0.32458047972994908</v>
      </c>
      <c r="N22" s="6">
        <v>61618</v>
      </c>
      <c r="O22" s="35">
        <v>3</v>
      </c>
      <c r="P22" s="7">
        <f t="shared" ref="P22:P34" si="11">SUM(O22/N22)*10000</f>
        <v>0.48687071959492356</v>
      </c>
      <c r="Q22" s="6">
        <v>61618</v>
      </c>
      <c r="R22" s="6">
        <v>7</v>
      </c>
      <c r="S22" s="7">
        <f t="shared" ref="S22:S34" si="12">SUM(R22/Q22)*10000</f>
        <v>1.1360316790548217</v>
      </c>
    </row>
    <row r="23" spans="1:22" x14ac:dyDescent="0.2">
      <c r="A23" s="17">
        <v>2011</v>
      </c>
      <c r="B23" s="25">
        <v>61637</v>
      </c>
      <c r="C23" s="6">
        <v>19</v>
      </c>
      <c r="D23" s="8">
        <f t="shared" si="8"/>
        <v>3.0825640443240263</v>
      </c>
      <c r="E23" s="6">
        <v>61637</v>
      </c>
      <c r="F23" s="6">
        <v>20</v>
      </c>
      <c r="G23" s="8">
        <f t="shared" si="9"/>
        <v>3.2448042571831857</v>
      </c>
      <c r="H23" s="6">
        <v>61637</v>
      </c>
      <c r="I23" s="6">
        <v>3</v>
      </c>
      <c r="J23" s="8">
        <f t="shared" si="10"/>
        <v>0.48672063857747783</v>
      </c>
      <c r="K23" s="6">
        <v>61637</v>
      </c>
      <c r="L23" s="6">
        <v>1</v>
      </c>
      <c r="M23" s="8">
        <f t="shared" si="2"/>
        <v>0.16224021285915927</v>
      </c>
      <c r="N23" s="6">
        <v>61637</v>
      </c>
      <c r="O23" s="35">
        <v>4</v>
      </c>
      <c r="P23" s="8">
        <f t="shared" si="11"/>
        <v>0.64896085143663707</v>
      </c>
      <c r="Q23" s="6">
        <v>61637</v>
      </c>
      <c r="R23" s="6">
        <v>13</v>
      </c>
      <c r="S23" s="8">
        <f t="shared" si="12"/>
        <v>2.1091227671690702</v>
      </c>
    </row>
    <row r="24" spans="1:22" x14ac:dyDescent="0.2">
      <c r="A24" s="17">
        <v>2012</v>
      </c>
      <c r="B24" s="25">
        <v>62582</v>
      </c>
      <c r="C24" s="6">
        <v>12</v>
      </c>
      <c r="D24" s="8">
        <f t="shared" si="8"/>
        <v>1.9174842606500271</v>
      </c>
      <c r="E24" s="6">
        <v>62582</v>
      </c>
      <c r="F24" s="6">
        <v>22</v>
      </c>
      <c r="G24" s="8">
        <f t="shared" si="9"/>
        <v>3.5153878111917165</v>
      </c>
      <c r="H24" s="6">
        <v>62582</v>
      </c>
      <c r="I24" s="6">
        <v>3</v>
      </c>
      <c r="J24" s="8">
        <f t="shared" si="10"/>
        <v>0.47937106516250677</v>
      </c>
      <c r="K24" s="6">
        <v>62582</v>
      </c>
      <c r="L24" s="6">
        <v>1</v>
      </c>
      <c r="M24" s="8">
        <f t="shared" si="2"/>
        <v>0.15979035505416891</v>
      </c>
      <c r="N24" s="6">
        <v>62582</v>
      </c>
      <c r="O24" s="35">
        <v>8</v>
      </c>
      <c r="P24" s="8">
        <f t="shared" si="11"/>
        <v>1.2783228404333513</v>
      </c>
      <c r="Q24" s="6">
        <v>62582</v>
      </c>
      <c r="R24" s="6">
        <v>16</v>
      </c>
      <c r="S24" s="8">
        <f t="shared" si="12"/>
        <v>2.5566456808667026</v>
      </c>
    </row>
    <row r="25" spans="1:22" x14ac:dyDescent="0.2">
      <c r="A25" s="17">
        <v>2013</v>
      </c>
      <c r="B25" s="25">
        <v>62606</v>
      </c>
      <c r="C25" s="6">
        <v>23</v>
      </c>
      <c r="D25" s="8">
        <f t="shared" si="8"/>
        <v>3.6737692872887582</v>
      </c>
      <c r="E25" s="6">
        <v>62606</v>
      </c>
      <c r="F25" s="6">
        <v>19</v>
      </c>
      <c r="G25" s="8">
        <f t="shared" si="9"/>
        <v>3.0348528894994091</v>
      </c>
      <c r="H25" s="6">
        <v>62606</v>
      </c>
      <c r="I25" s="6">
        <v>4</v>
      </c>
      <c r="J25" s="8">
        <f t="shared" si="10"/>
        <v>0.63891639778934928</v>
      </c>
      <c r="K25" s="6">
        <v>62606</v>
      </c>
      <c r="L25" s="6">
        <v>0</v>
      </c>
      <c r="M25" s="8">
        <f t="shared" si="2"/>
        <v>0</v>
      </c>
      <c r="N25" s="6">
        <v>62606</v>
      </c>
      <c r="O25" s="35">
        <v>5</v>
      </c>
      <c r="P25" s="8">
        <f t="shared" si="11"/>
        <v>0.79864549723668654</v>
      </c>
      <c r="Q25" s="6">
        <v>62606</v>
      </c>
      <c r="R25" s="6">
        <v>12</v>
      </c>
      <c r="S25" s="8">
        <f t="shared" si="12"/>
        <v>1.9167491933680478</v>
      </c>
    </row>
    <row r="26" spans="1:22" x14ac:dyDescent="0.2">
      <c r="A26" s="17">
        <v>2014</v>
      </c>
      <c r="B26" s="25">
        <v>63199</v>
      </c>
      <c r="C26" s="6">
        <v>19</v>
      </c>
      <c r="D26" s="8">
        <f t="shared" si="8"/>
        <v>3.0063766831753664</v>
      </c>
      <c r="E26" s="6">
        <v>63199</v>
      </c>
      <c r="F26" s="6">
        <v>19</v>
      </c>
      <c r="G26" s="8">
        <f t="shared" si="9"/>
        <v>3.0063766831753664</v>
      </c>
      <c r="H26" s="6">
        <v>63199</v>
      </c>
      <c r="I26" s="6">
        <v>3</v>
      </c>
      <c r="J26" s="8">
        <f t="shared" si="10"/>
        <v>0.47469105523821575</v>
      </c>
      <c r="K26" s="6">
        <v>63199</v>
      </c>
      <c r="L26" s="6">
        <v>1</v>
      </c>
      <c r="M26" s="8">
        <f t="shared" si="2"/>
        <v>0.15823035174607192</v>
      </c>
      <c r="N26" s="6">
        <v>63199</v>
      </c>
      <c r="O26" s="35">
        <v>7</v>
      </c>
      <c r="P26" s="8">
        <f t="shared" si="11"/>
        <v>1.1076124622225036</v>
      </c>
      <c r="Q26" s="6">
        <v>63199</v>
      </c>
      <c r="R26" s="6">
        <v>6</v>
      </c>
      <c r="S26" s="8">
        <f t="shared" si="12"/>
        <v>0.94938211047643151</v>
      </c>
    </row>
    <row r="27" spans="1:22" x14ac:dyDescent="0.2">
      <c r="A27" s="17">
        <v>2015</v>
      </c>
      <c r="B27" s="25">
        <v>61191</v>
      </c>
      <c r="C27" s="6">
        <v>20</v>
      </c>
      <c r="D27" s="8">
        <f t="shared" si="8"/>
        <v>3.2684545112843391</v>
      </c>
      <c r="E27" s="6">
        <v>61191</v>
      </c>
      <c r="F27" s="6">
        <v>23</v>
      </c>
      <c r="G27" s="8">
        <f t="shared" si="9"/>
        <v>3.7587226879769902</v>
      </c>
      <c r="H27" s="6">
        <v>61191</v>
      </c>
      <c r="I27" s="6">
        <v>4</v>
      </c>
      <c r="J27" s="8">
        <f t="shared" si="10"/>
        <v>0.65369090225686788</v>
      </c>
      <c r="K27" s="6">
        <v>61191</v>
      </c>
      <c r="L27" s="6">
        <v>1</v>
      </c>
      <c r="M27" s="8">
        <f t="shared" si="2"/>
        <v>0.16342272556421697</v>
      </c>
      <c r="N27" s="6">
        <v>61191</v>
      </c>
      <c r="O27" s="35">
        <v>7</v>
      </c>
      <c r="P27" s="8">
        <f t="shared" si="11"/>
        <v>1.1439590789495189</v>
      </c>
      <c r="Q27" s="6">
        <v>61191</v>
      </c>
      <c r="R27" s="6">
        <v>5</v>
      </c>
      <c r="S27" s="8">
        <f t="shared" si="12"/>
        <v>0.81711362782108476</v>
      </c>
    </row>
    <row r="28" spans="1:22" x14ac:dyDescent="0.2">
      <c r="A28" s="17">
        <v>2016</v>
      </c>
      <c r="B28" s="25">
        <v>62216</v>
      </c>
      <c r="C28" s="6">
        <v>23</v>
      </c>
      <c r="D28" s="8">
        <f t="shared" si="8"/>
        <v>3.6967982512536972</v>
      </c>
      <c r="E28" s="6">
        <v>62216</v>
      </c>
      <c r="F28" s="6">
        <v>26</v>
      </c>
      <c r="G28" s="8">
        <f t="shared" si="9"/>
        <v>4.178989327504179</v>
      </c>
      <c r="H28" s="6">
        <v>62216</v>
      </c>
      <c r="I28" s="6">
        <v>2</v>
      </c>
      <c r="J28" s="8">
        <f t="shared" si="10"/>
        <v>0.32146071750032146</v>
      </c>
      <c r="K28" s="6">
        <v>62216</v>
      </c>
      <c r="L28" s="6">
        <v>2</v>
      </c>
      <c r="M28" s="8">
        <f t="shared" si="2"/>
        <v>0.32146071750032146</v>
      </c>
      <c r="N28" s="6">
        <v>62216</v>
      </c>
      <c r="O28" s="35">
        <v>5</v>
      </c>
      <c r="P28" s="8">
        <f t="shared" si="11"/>
        <v>0.80365179375080364</v>
      </c>
      <c r="Q28" s="6">
        <v>62216</v>
      </c>
      <c r="R28" s="6">
        <v>15</v>
      </c>
      <c r="S28" s="8">
        <f t="shared" si="12"/>
        <v>2.4109553812524109</v>
      </c>
    </row>
    <row r="29" spans="1:22" x14ac:dyDescent="0.2">
      <c r="A29" s="17">
        <v>2017</v>
      </c>
      <c r="B29" s="25">
        <v>59752</v>
      </c>
      <c r="C29" s="6">
        <v>25</v>
      </c>
      <c r="D29" s="8">
        <f t="shared" si="8"/>
        <v>4.1839603695273802</v>
      </c>
      <c r="E29" s="6">
        <v>59752</v>
      </c>
      <c r="F29" s="6">
        <v>23</v>
      </c>
      <c r="G29" s="8">
        <f t="shared" si="9"/>
        <v>3.8492435399651894</v>
      </c>
      <c r="H29" s="6">
        <v>59752</v>
      </c>
      <c r="I29" s="6">
        <v>7</v>
      </c>
      <c r="J29" s="8">
        <f t="shared" si="10"/>
        <v>1.1715089034676665</v>
      </c>
      <c r="K29" s="6">
        <v>59752</v>
      </c>
      <c r="L29" s="6">
        <v>1</v>
      </c>
      <c r="M29" s="8">
        <f t="shared" si="2"/>
        <v>0.16735841478109517</v>
      </c>
      <c r="N29" s="6">
        <v>59752</v>
      </c>
      <c r="O29" s="35">
        <v>9</v>
      </c>
      <c r="P29" s="8">
        <f t="shared" si="11"/>
        <v>1.5062257330298567</v>
      </c>
      <c r="Q29" s="6">
        <v>59752</v>
      </c>
      <c r="R29" s="6">
        <v>7</v>
      </c>
      <c r="S29" s="8">
        <f t="shared" si="12"/>
        <v>1.1715089034676665</v>
      </c>
    </row>
    <row r="30" spans="1:22" x14ac:dyDescent="0.2">
      <c r="A30" s="17">
        <v>2018</v>
      </c>
      <c r="B30" s="25">
        <v>59954</v>
      </c>
      <c r="C30" s="6">
        <v>16</v>
      </c>
      <c r="D30" s="8">
        <f t="shared" si="8"/>
        <v>2.6687126797211196</v>
      </c>
      <c r="E30" s="6">
        <v>59954</v>
      </c>
      <c r="F30" s="6">
        <v>42</v>
      </c>
      <c r="G30" s="8">
        <f t="shared" si="9"/>
        <v>7.0053707842679387</v>
      </c>
      <c r="H30" s="6">
        <v>59954</v>
      </c>
      <c r="I30" s="6">
        <v>7</v>
      </c>
      <c r="J30" s="8">
        <f t="shared" si="10"/>
        <v>1.1675617973779897</v>
      </c>
      <c r="K30" s="6">
        <v>59954</v>
      </c>
      <c r="L30" s="6">
        <v>0</v>
      </c>
      <c r="M30" s="8">
        <f t="shared" si="2"/>
        <v>0</v>
      </c>
      <c r="N30" s="6">
        <v>59954</v>
      </c>
      <c r="O30" s="35">
        <v>5</v>
      </c>
      <c r="P30" s="8">
        <f t="shared" si="11"/>
        <v>0.83397271241284976</v>
      </c>
      <c r="Q30" s="6">
        <v>59954</v>
      </c>
      <c r="R30" s="6">
        <v>7</v>
      </c>
      <c r="S30" s="8">
        <f t="shared" si="12"/>
        <v>1.1675617973779897</v>
      </c>
    </row>
    <row r="31" spans="1:22" x14ac:dyDescent="0.2">
      <c r="A31" s="17">
        <v>2019</v>
      </c>
      <c r="B31" s="25">
        <v>59765</v>
      </c>
      <c r="C31" s="6">
        <v>19</v>
      </c>
      <c r="D31" s="8">
        <f t="shared" si="8"/>
        <v>3.1791182130009203</v>
      </c>
      <c r="E31" s="6">
        <v>59765</v>
      </c>
      <c r="F31" s="6">
        <v>37</v>
      </c>
      <c r="G31" s="8">
        <f t="shared" si="9"/>
        <v>6.1909144147912656</v>
      </c>
      <c r="H31" s="6">
        <v>59765</v>
      </c>
      <c r="I31" s="6">
        <v>9</v>
      </c>
      <c r="J31" s="8">
        <f t="shared" si="10"/>
        <v>1.5058981008951726</v>
      </c>
      <c r="K31" s="6">
        <v>59765</v>
      </c>
      <c r="L31" s="6">
        <v>1</v>
      </c>
      <c r="M31" s="8">
        <f t="shared" si="2"/>
        <v>0.16732201121057477</v>
      </c>
      <c r="N31" s="6">
        <v>59765</v>
      </c>
      <c r="O31" s="35">
        <v>5</v>
      </c>
      <c r="P31" s="8">
        <f t="shared" si="11"/>
        <v>0.83661005605287375</v>
      </c>
      <c r="Q31" s="6">
        <v>59765</v>
      </c>
      <c r="R31" s="6">
        <v>14</v>
      </c>
      <c r="S31" s="8">
        <f t="shared" si="12"/>
        <v>2.3425081569480466</v>
      </c>
    </row>
    <row r="32" spans="1:22" x14ac:dyDescent="0.2">
      <c r="A32" s="17">
        <v>2020</v>
      </c>
      <c r="B32" s="25">
        <v>58934</v>
      </c>
      <c r="C32" s="6">
        <v>17</v>
      </c>
      <c r="D32" s="8">
        <f t="shared" si="8"/>
        <v>2.8845827535887603</v>
      </c>
      <c r="E32" s="25">
        <v>58934</v>
      </c>
      <c r="F32" s="6">
        <v>29</v>
      </c>
      <c r="G32" s="8">
        <f t="shared" si="9"/>
        <v>4.9207588149455326</v>
      </c>
      <c r="H32" s="25">
        <v>58934</v>
      </c>
      <c r="I32" s="6">
        <v>10</v>
      </c>
      <c r="J32" s="8">
        <f t="shared" si="10"/>
        <v>1.6968133844639768</v>
      </c>
      <c r="K32" s="25">
        <v>58934</v>
      </c>
      <c r="L32" s="6">
        <v>1</v>
      </c>
      <c r="M32" s="8">
        <f t="shared" si="2"/>
        <v>0.16968133844639766</v>
      </c>
      <c r="N32" s="25">
        <v>58934</v>
      </c>
      <c r="O32" s="35">
        <v>4</v>
      </c>
      <c r="P32" s="8">
        <f t="shared" si="11"/>
        <v>0.67872535378559062</v>
      </c>
      <c r="Q32" s="25">
        <v>58934</v>
      </c>
      <c r="R32" s="6">
        <v>5</v>
      </c>
      <c r="S32" s="8">
        <f t="shared" si="12"/>
        <v>0.84840669223198839</v>
      </c>
      <c r="T32" s="25">
        <v>29139</v>
      </c>
      <c r="U32" s="1">
        <v>2</v>
      </c>
      <c r="V32" s="38">
        <f>SUM(U32/T32)*10000</f>
        <v>0.686365352277017</v>
      </c>
    </row>
    <row r="33" spans="1:22" x14ac:dyDescent="0.2">
      <c r="A33" s="17">
        <v>2021</v>
      </c>
      <c r="B33" s="25">
        <v>62729</v>
      </c>
      <c r="C33" s="6">
        <v>14</v>
      </c>
      <c r="D33" s="8">
        <f t="shared" si="8"/>
        <v>2.2318226019863223</v>
      </c>
      <c r="E33" s="25">
        <v>62729</v>
      </c>
      <c r="F33" s="6">
        <v>35</v>
      </c>
      <c r="G33" s="8">
        <f t="shared" si="9"/>
        <v>5.5795565049658045</v>
      </c>
      <c r="H33" s="25">
        <v>62729</v>
      </c>
      <c r="I33" s="6">
        <v>2</v>
      </c>
      <c r="J33" s="8">
        <f t="shared" si="10"/>
        <v>0.31883180028376029</v>
      </c>
      <c r="K33" s="25">
        <v>62729</v>
      </c>
      <c r="L33" s="6">
        <v>3</v>
      </c>
      <c r="M33" s="8">
        <f t="shared" si="2"/>
        <v>0.47824770042564047</v>
      </c>
      <c r="N33" s="25">
        <v>62729</v>
      </c>
      <c r="O33" s="35">
        <v>4</v>
      </c>
      <c r="P33" s="8">
        <f t="shared" si="11"/>
        <v>0.63766360056752058</v>
      </c>
      <c r="Q33" s="25">
        <v>62729</v>
      </c>
      <c r="R33" s="6">
        <v>9</v>
      </c>
      <c r="S33" s="8">
        <f t="shared" si="12"/>
        <v>1.4347431012769212</v>
      </c>
      <c r="T33" s="25">
        <v>62729</v>
      </c>
      <c r="U33" s="1">
        <v>7</v>
      </c>
      <c r="V33" s="38">
        <f>SUM(U33/T33)*10000</f>
        <v>1.1159113009931612</v>
      </c>
    </row>
    <row r="34" spans="1:22" x14ac:dyDescent="0.2">
      <c r="A34" s="17">
        <v>2022</v>
      </c>
      <c r="B34" s="25">
        <v>60670</v>
      </c>
      <c r="C34" s="6">
        <v>21</v>
      </c>
      <c r="D34" s="8">
        <f t="shared" si="8"/>
        <v>3.4613482775671667</v>
      </c>
      <c r="E34" s="25">
        <v>60670</v>
      </c>
      <c r="F34" s="6">
        <v>33</v>
      </c>
      <c r="G34" s="8">
        <f t="shared" si="9"/>
        <v>5.4392615790341194</v>
      </c>
      <c r="H34" s="25">
        <v>60670</v>
      </c>
      <c r="I34" s="6">
        <v>3</v>
      </c>
      <c r="J34" s="8">
        <f t="shared" si="10"/>
        <v>0.49447832536673808</v>
      </c>
      <c r="K34" s="25">
        <v>60670</v>
      </c>
      <c r="L34" s="6" t="s">
        <v>25</v>
      </c>
      <c r="M34" s="8" t="s">
        <v>25</v>
      </c>
      <c r="N34" s="25">
        <v>60670</v>
      </c>
      <c r="O34" s="35">
        <v>3</v>
      </c>
      <c r="P34" s="8">
        <f t="shared" si="11"/>
        <v>0.49447832536673808</v>
      </c>
      <c r="Q34" s="25">
        <v>60670</v>
      </c>
      <c r="R34" s="6">
        <v>6</v>
      </c>
      <c r="S34" s="8">
        <f t="shared" si="12"/>
        <v>0.98895665073347616</v>
      </c>
      <c r="T34" s="25">
        <v>60670</v>
      </c>
      <c r="U34" s="1">
        <v>11</v>
      </c>
      <c r="V34" s="38">
        <f>SUM(U34/T34)*10000</f>
        <v>1.813087193011373</v>
      </c>
    </row>
    <row r="35" spans="1:22" x14ac:dyDescent="0.2">
      <c r="A35" s="19" t="s">
        <v>7</v>
      </c>
      <c r="B35" s="26">
        <f>SUM(B6:B34)</f>
        <v>2101287</v>
      </c>
      <c r="C35" s="9">
        <f>SUM(C6:C34)</f>
        <v>721</v>
      </c>
      <c r="D35" s="10">
        <f>SUM(C35/B35)*10000</f>
        <v>3.4312304792253512</v>
      </c>
      <c r="E35" s="9">
        <f>SUM(E6:E34)</f>
        <v>2192718</v>
      </c>
      <c r="F35" s="9">
        <f>SUM(F6:F34)</f>
        <v>816</v>
      </c>
      <c r="G35" s="10">
        <f>SUM(F35/E35)*10000</f>
        <v>3.7214087721266482</v>
      </c>
      <c r="H35" s="9">
        <f>SUM(H6:H34)</f>
        <v>2630034</v>
      </c>
      <c r="I35" s="9">
        <f>SUM(I6:I34)</f>
        <v>202</v>
      </c>
      <c r="J35" s="10">
        <f>SUM(I35/H35)*10000</f>
        <v>0.76805090732667336</v>
      </c>
      <c r="K35" s="9">
        <f>SUM(K6:K34)</f>
        <v>2104999</v>
      </c>
      <c r="L35" s="9">
        <f>SUM(L6:L34)</f>
        <v>44</v>
      </c>
      <c r="M35" s="10">
        <f t="shared" si="2"/>
        <v>0.20902622756590383</v>
      </c>
      <c r="N35" s="9">
        <f>SUM(N6:N34)</f>
        <v>1130082</v>
      </c>
      <c r="O35" s="36">
        <f>SUM(O6:O34)</f>
        <v>102</v>
      </c>
      <c r="P35" s="10">
        <f>SUM(O35/N35)*10000</f>
        <v>0.90258936962096559</v>
      </c>
      <c r="Q35" s="9">
        <f>SUM(Q6:Q34)</f>
        <v>1130082</v>
      </c>
      <c r="R35" s="9">
        <f>SUM(R6:R34)</f>
        <v>169</v>
      </c>
      <c r="S35" s="10">
        <f>SUM(R35/Q35)*10000</f>
        <v>1.4954667006465017</v>
      </c>
      <c r="T35" s="26">
        <f>SUM(T32:T34)</f>
        <v>152538</v>
      </c>
      <c r="U35" s="39">
        <f>SUM(U32:U34)</f>
        <v>20</v>
      </c>
      <c r="V35" s="40">
        <f>SUM(U35/T35)*10000</f>
        <v>1.3111486973737692</v>
      </c>
    </row>
    <row r="37" spans="1:22" x14ac:dyDescent="0.2">
      <c r="A37" s="17" t="s">
        <v>14</v>
      </c>
      <c r="B37" s="2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44"/>
      <c r="O37" s="30"/>
      <c r="P37" s="3"/>
      <c r="Q37" s="3"/>
      <c r="R37" s="3"/>
      <c r="S37" s="3"/>
    </row>
    <row r="38" spans="1:22" x14ac:dyDescent="0.2">
      <c r="A38" s="17" t="s">
        <v>13</v>
      </c>
      <c r="B38" s="2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44"/>
      <c r="O38" s="30"/>
      <c r="P38" s="3"/>
      <c r="Q38" s="3"/>
      <c r="R38" s="3"/>
      <c r="S38" s="3"/>
    </row>
    <row r="39" spans="1:22" x14ac:dyDescent="0.2">
      <c r="A39" s="17" t="s">
        <v>8</v>
      </c>
      <c r="B39" s="2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44"/>
      <c r="O39" s="30"/>
      <c r="P39" s="3"/>
      <c r="Q39" s="3"/>
      <c r="R39" s="3"/>
      <c r="S39" s="3"/>
    </row>
    <row r="40" spans="1:22" x14ac:dyDescent="0.2">
      <c r="A40" s="45" t="s">
        <v>12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</row>
    <row r="41" spans="1:22" x14ac:dyDescent="0.2">
      <c r="A41" s="46" t="s">
        <v>15</v>
      </c>
      <c r="B41" s="2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44"/>
      <c r="O41" s="30"/>
      <c r="P41" s="3"/>
      <c r="Q41" s="3"/>
      <c r="R41" s="3"/>
      <c r="S41" s="3"/>
    </row>
    <row r="42" spans="1:22" x14ac:dyDescent="0.2">
      <c r="A42" s="46" t="s">
        <v>23</v>
      </c>
      <c r="B42" s="2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44"/>
      <c r="O42" s="30"/>
      <c r="P42" s="3"/>
      <c r="Q42" s="3"/>
      <c r="R42" s="3"/>
      <c r="S42" s="3"/>
    </row>
    <row r="43" spans="1:22" x14ac:dyDescent="0.2">
      <c r="A43" s="17" t="s">
        <v>16</v>
      </c>
      <c r="B43" s="2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44"/>
      <c r="O43" s="30"/>
      <c r="P43" s="3"/>
      <c r="Q43" s="3"/>
      <c r="R43" s="3"/>
      <c r="S43" s="3"/>
    </row>
    <row r="44" spans="1:22" x14ac:dyDescent="0.2">
      <c r="A44" s="17" t="s">
        <v>24</v>
      </c>
      <c r="B44" s="2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44"/>
      <c r="O44" s="30"/>
      <c r="P44" s="3"/>
      <c r="Q44" s="3"/>
      <c r="R44" s="3"/>
      <c r="S44" s="3"/>
    </row>
    <row r="45" spans="1:22" x14ac:dyDescent="0.2">
      <c r="A45" s="17" t="s">
        <v>17</v>
      </c>
      <c r="B45" s="2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44"/>
      <c r="O45" s="30"/>
      <c r="P45" s="3"/>
      <c r="Q45" s="3"/>
      <c r="R45" s="3"/>
      <c r="S45" s="3"/>
    </row>
    <row r="46" spans="1:22" x14ac:dyDescent="0.2">
      <c r="A46" s="17" t="s">
        <v>20</v>
      </c>
      <c r="B46" s="2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44"/>
      <c r="O46" s="30"/>
      <c r="P46" s="3"/>
      <c r="Q46" s="3"/>
      <c r="R46" s="3"/>
      <c r="S46" s="3"/>
    </row>
    <row r="47" spans="1:22" x14ac:dyDescent="0.2">
      <c r="A47" s="20"/>
    </row>
    <row r="48" spans="1:22" x14ac:dyDescent="0.2">
      <c r="A48" s="20"/>
    </row>
    <row r="49" spans="1:21" x14ac:dyDescent="0.2">
      <c r="A49" s="20"/>
    </row>
    <row r="50" spans="1:21" x14ac:dyDescent="0.2">
      <c r="B50" s="28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34"/>
      <c r="P50" s="13"/>
      <c r="Q50" s="13"/>
      <c r="R50" s="13"/>
      <c r="S50" s="13"/>
    </row>
    <row r="52" spans="1:21" x14ac:dyDescent="0.2">
      <c r="B52" s="28"/>
    </row>
    <row r="53" spans="1:21" x14ac:dyDescent="0.2">
      <c r="A53" s="21"/>
      <c r="U53" s="38"/>
    </row>
  </sheetData>
  <mergeCells count="11">
    <mergeCell ref="T2:V2"/>
    <mergeCell ref="T3:V3"/>
    <mergeCell ref="A1:S1"/>
    <mergeCell ref="B2:S2"/>
    <mergeCell ref="A40:S40"/>
    <mergeCell ref="B3:D3"/>
    <mergeCell ref="E3:G3"/>
    <mergeCell ref="H3:J3"/>
    <mergeCell ref="K3:M3"/>
    <mergeCell ref="N3:P3"/>
    <mergeCell ref="Q3:S3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scale="86" orientation="landscape" r:id="rId1"/>
  <headerFooter alignWithMargins="0"/>
  <ignoredErrors>
    <ignoredError sqref="D35 G35 J35 M35 P3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Newborn Screening</vt:lpstr>
      <vt:lpstr>'Newborn Screening'!Print_Area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2024-07-15T23:54:11Z</cp:lastPrinted>
  <dcterms:created xsi:type="dcterms:W3CDTF">1999-01-19T00:34:40Z</dcterms:created>
  <dcterms:modified xsi:type="dcterms:W3CDTF">2024-07-16T00:05:33Z</dcterms:modified>
</cp:coreProperties>
</file>