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harts/chart1.xml" ContentType="application/vnd.openxmlformats-officedocument.drawingml.chart+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7"/>
  <workbookPr codeName="ThisWorkbook"/>
  <mc:AlternateContent xmlns:mc="http://schemas.openxmlformats.org/markup-compatibility/2006">
    <mc:Choice Requires="x15">
      <x15ac:absPath xmlns:x15ac="http://schemas.microsoft.com/office/spreadsheetml/2010/11/ac" url="D:\working\waccache\SY3PEPF00001B24\EXCELCNV\627c29f8-5946-4bcf-8715-8b44f1a64300\"/>
    </mc:Choice>
  </mc:AlternateContent>
  <xr:revisionPtr revIDLastSave="0" documentId="8_{3A834ABA-76A7-4574-A2DA-8178F463EE64}" xr6:coauthVersionLast="47" xr6:coauthVersionMax="47" xr10:uidLastSave="{00000000-0000-0000-0000-000000000000}"/>
  <bookViews>
    <workbookView xWindow="-60" yWindow="-60" windowWidth="15480" windowHeight="11640" tabRatio="723" xr2:uid="{49EC78F7-6DD6-4C22-A5DC-E24603C9985B}"/>
  </bookViews>
  <sheets>
    <sheet name="Compliance audit" sheetId="1" r:id="rId1"/>
    <sheet name="Notes" sheetId="3" r:id="rId2"/>
  </sheets>
  <definedNames>
    <definedName name="Charts">'Compliance audit'!$B$4</definedName>
    <definedName name="_xlnm.Print_Area" localSheetId="0">'Compliance audit'!$A$1:$V$44</definedName>
    <definedName name="_xlnm.Print_Area" localSheetId="1">Notes!$A$1:$A$12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V35" i="1" l="1"/>
  <c r="N35" i="1"/>
  <c r="O35" i="1"/>
  <c r="P35" i="1"/>
  <c r="Q35" i="1"/>
  <c r="R35" i="1"/>
  <c r="S35" i="1"/>
  <c r="T35" i="1"/>
  <c r="U35" i="1"/>
  <c r="C35" i="1"/>
  <c r="D35" i="1"/>
  <c r="E35" i="1"/>
  <c r="F35" i="1"/>
  <c r="G35" i="1"/>
  <c r="H35" i="1"/>
  <c r="I35" i="1"/>
  <c r="J35" i="1"/>
  <c r="K35" i="1"/>
  <c r="L35" i="1"/>
  <c r="M35" i="1"/>
  <c r="B35" i="1"/>
  <c r="V39" i="1"/>
  <c r="L40" i="1"/>
  <c r="M40" i="1"/>
  <c r="N40" i="1"/>
  <c r="O40" i="1"/>
  <c r="P40" i="1"/>
  <c r="Q40" i="1"/>
  <c r="R40" i="1"/>
  <c r="S40" i="1"/>
  <c r="T40" i="1"/>
  <c r="U40" i="1"/>
  <c r="C40" i="1"/>
  <c r="D40" i="1"/>
  <c r="E40" i="1"/>
  <c r="F40" i="1"/>
  <c r="G40" i="1"/>
  <c r="H40" i="1"/>
  <c r="I40" i="1"/>
  <c r="J40" i="1"/>
  <c r="K40" i="1"/>
  <c r="B40" i="1"/>
  <c r="V33" i="1"/>
  <c r="V34" i="1"/>
  <c r="V29" i="1"/>
  <c r="V24" i="1"/>
  <c r="V20" i="1"/>
  <c r="P26" i="1"/>
  <c r="Q26" i="1"/>
  <c r="R26" i="1"/>
  <c r="S26" i="1"/>
  <c r="T26" i="1"/>
  <c r="U26" i="1"/>
  <c r="L26" i="1"/>
  <c r="M26" i="1"/>
  <c r="N26" i="1"/>
  <c r="O26" i="1"/>
  <c r="E26" i="1"/>
  <c r="F26" i="1"/>
  <c r="G26" i="1"/>
  <c r="H26" i="1"/>
  <c r="I26" i="1"/>
  <c r="J26" i="1"/>
  <c r="K26" i="1"/>
  <c r="D26" i="1"/>
  <c r="C26" i="1"/>
  <c r="B26" i="1"/>
  <c r="B9" i="1"/>
  <c r="B16" i="1"/>
  <c r="D9" i="1"/>
  <c r="U16" i="1"/>
  <c r="V23" i="1"/>
  <c r="V42" i="1"/>
  <c r="V44" i="1"/>
  <c r="V8" i="1"/>
  <c r="V9" i="1"/>
  <c r="V11" i="1"/>
  <c r="V12" i="1"/>
  <c r="V13" i="1"/>
  <c r="V14" i="1"/>
  <c r="V15" i="1"/>
  <c r="V37" i="1"/>
  <c r="V40" i="1"/>
  <c r="V38" i="1"/>
  <c r="V22" i="1"/>
  <c r="V18" i="1"/>
  <c r="V26" i="1"/>
  <c r="V19" i="1"/>
  <c r="V21" i="1"/>
  <c r="V25" i="1"/>
  <c r="M16" i="1"/>
  <c r="N16" i="1"/>
  <c r="O16" i="1"/>
  <c r="P16" i="1"/>
  <c r="Q16" i="1"/>
  <c r="V43" i="1"/>
  <c r="V28" i="1"/>
  <c r="V30" i="1"/>
  <c r="V31" i="1"/>
  <c r="V32" i="1"/>
  <c r="H9" i="1"/>
  <c r="C44" i="1"/>
  <c r="D44" i="1"/>
  <c r="E44" i="1"/>
  <c r="F44" i="1"/>
  <c r="G44" i="1"/>
  <c r="H44" i="1"/>
  <c r="I44" i="1"/>
  <c r="J44" i="1"/>
  <c r="K44" i="1"/>
  <c r="L44" i="1"/>
  <c r="M44" i="1"/>
  <c r="N44" i="1"/>
  <c r="O44" i="1"/>
  <c r="P44" i="1"/>
  <c r="Q44" i="1"/>
  <c r="R44" i="1"/>
  <c r="S44" i="1"/>
  <c r="T44" i="1"/>
  <c r="U44" i="1"/>
  <c r="B44" i="1"/>
  <c r="U9" i="1"/>
  <c r="T9" i="1"/>
  <c r="S9" i="1"/>
  <c r="R9" i="1"/>
  <c r="Q9" i="1"/>
  <c r="P9" i="1"/>
  <c r="O9" i="1"/>
  <c r="N9" i="1"/>
  <c r="M9" i="1"/>
  <c r="L9" i="1"/>
  <c r="K9" i="1"/>
  <c r="J9" i="1"/>
  <c r="I9" i="1"/>
  <c r="G9" i="1"/>
  <c r="F9" i="1"/>
  <c r="E9" i="1"/>
  <c r="C9" i="1"/>
  <c r="C16" i="1"/>
  <c r="D16" i="1"/>
  <c r="E16" i="1"/>
  <c r="F16" i="1"/>
  <c r="G16" i="1"/>
  <c r="H16" i="1"/>
  <c r="I16" i="1"/>
  <c r="J16" i="1"/>
  <c r="K16" i="1"/>
  <c r="L16" i="1"/>
  <c r="R16" i="1"/>
  <c r="S16" i="1"/>
  <c r="T16" i="1"/>
  <c r="V16"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RobertsCo</author>
    <author>MerkelF</author>
  </authors>
  <commentList>
    <comment ref="V6" authorId="0" shapeId="0" xr:uid="{35CC1AC2-BB3A-457F-BE6A-5502A9F39392}">
      <text>
        <r>
          <rPr>
            <sz val="10"/>
            <color indexed="81"/>
            <rFont val="Tahoma"/>
            <family val="2"/>
          </rPr>
          <t>This shows the total number of audited cases compliant for each pathway item.</t>
        </r>
        <r>
          <rPr>
            <sz val="8"/>
            <color indexed="81"/>
            <rFont val="Tahoma"/>
          </rPr>
          <t xml:space="preserve">
</t>
        </r>
      </text>
    </comment>
    <comment ref="A9" authorId="0" shapeId="0" xr:uid="{2944799D-1F85-4CAC-A465-765A02FE91B7}">
      <text>
        <r>
          <rPr>
            <sz val="10"/>
            <color indexed="81"/>
            <rFont val="Tahoma"/>
            <family val="2"/>
          </rPr>
          <t>This shows the percentage total compliance for each case audited. A case is considered compliant if a pathway Item has been at least partially completed, or flagged "not applicable". Only code "0" entries (Not Met) are shown as non-compliant.</t>
        </r>
      </text>
    </comment>
    <comment ref="V9" authorId="1" shapeId="0" xr:uid="{8D38BC01-8B08-4058-84E1-A46944F67DC4}">
      <text>
        <r>
          <rPr>
            <b/>
            <sz val="8"/>
            <color indexed="81"/>
            <rFont val="Tahoma"/>
          </rPr>
          <t xml:space="preserve">This is the percentage of pathway items for which there was full compliance across all cases audited.
Only items where all 20 cases are compliant, partially compliant, or flagged as not applicable will be included.
</t>
        </r>
        <r>
          <rPr>
            <sz val="8"/>
            <color indexed="81"/>
            <rFont val="Tahoma"/>
          </rPr>
          <t xml:space="preserve">
</t>
        </r>
      </text>
    </comment>
  </commentList>
</comments>
</file>

<file path=xl/sharedStrings.xml><?xml version="1.0" encoding="utf-8"?>
<sst xmlns="http://schemas.openxmlformats.org/spreadsheetml/2006/main" count="75" uniqueCount="70">
  <si>
    <t xml:space="preserve"> </t>
  </si>
  <si>
    <t>Peritoneal Dialysis Peritonitis Clinical Pathway (v4.00 05/2021)</t>
  </si>
  <si>
    <t>n/a</t>
  </si>
  <si>
    <t>Compliance Audit Tool</t>
  </si>
  <si>
    <t>Healthcare Improvement Unit</t>
  </si>
  <si>
    <t>NOTE: Number of charts audited =</t>
  </si>
  <si>
    <t>Only enter data into the yellow fields</t>
  </si>
  <si>
    <t xml:space="preserve">Enter Month </t>
  </si>
  <si>
    <t>Code 2: Complete,  Code 1: Partial,  Code 0: Not met,  n/a = not applicable</t>
  </si>
  <si>
    <t>Clinical Pathway Item by Phase</t>
  </si>
  <si>
    <t>Case 1</t>
  </si>
  <si>
    <t>Case 2</t>
  </si>
  <si>
    <t>Case 3</t>
  </si>
  <si>
    <t>Case 4</t>
  </si>
  <si>
    <t>Case 5</t>
  </si>
  <si>
    <t>Case 6</t>
  </si>
  <si>
    <t>Case 7</t>
  </si>
  <si>
    <t>Case 8</t>
  </si>
  <si>
    <t>Case 9</t>
  </si>
  <si>
    <t>Case 10</t>
  </si>
  <si>
    <t xml:space="preserve">Case 11 </t>
  </si>
  <si>
    <t>Case 12</t>
  </si>
  <si>
    <t>Case 13</t>
  </si>
  <si>
    <t>Case 14</t>
  </si>
  <si>
    <t>Case 15</t>
  </si>
  <si>
    <t>Case 16</t>
  </si>
  <si>
    <t>Case 17</t>
  </si>
  <si>
    <t>Case 18</t>
  </si>
  <si>
    <t>Case 19</t>
  </si>
  <si>
    <t>Case 20</t>
  </si>
  <si>
    <t>Total</t>
  </si>
  <si>
    <t>1. General Items</t>
  </si>
  <si>
    <t>1a)     ID labels stuck on each page</t>
  </si>
  <si>
    <t>OVERALL COMPLIANCE</t>
  </si>
  <si>
    <t>2. Signature Log: page 1</t>
  </si>
  <si>
    <t>2a)     Evidence of multidisciplinary use?</t>
  </si>
  <si>
    <t>2b)     Signature</t>
  </si>
  <si>
    <t>2c)     Print Name</t>
  </si>
  <si>
    <t>2d)     Designation</t>
  </si>
  <si>
    <t>2e)     Legible</t>
  </si>
  <si>
    <t>3. Assessment: page 1</t>
  </si>
  <si>
    <t>3a)     Clinically assess patient</t>
  </si>
  <si>
    <t>3b)     Collect Sterile samples of PD Fluid</t>
  </si>
  <si>
    <t>3c)     Send specimens with pathology request</t>
  </si>
  <si>
    <t>3d)     Commence empiric treatment</t>
  </si>
  <si>
    <t>3e)     Inspect exit site</t>
  </si>
  <si>
    <r>
      <t>3f)      Blood cultures collected if temperature above 38</t>
    </r>
    <r>
      <rPr>
        <vertAlign val="superscript"/>
        <sz val="9"/>
        <rFont val="Tahoma"/>
        <family val="2"/>
      </rPr>
      <t>o</t>
    </r>
    <r>
      <rPr>
        <sz val="9"/>
        <rFont val="Tahoma"/>
        <family val="2"/>
      </rPr>
      <t>C</t>
    </r>
  </si>
  <si>
    <t>3g)     Admit / transfer patient as appropriate</t>
  </si>
  <si>
    <t>3h)     Treating nephrologist and/or Dialysis Unit notified</t>
  </si>
  <si>
    <t>4. Immediate Empiric Treatment: page 1</t>
  </si>
  <si>
    <t>4a)     Nystatin commenced (if applicable)</t>
  </si>
  <si>
    <t>4b)     Fluconazole tablets commenced (if applicable)</t>
  </si>
  <si>
    <t>4c)     Heparin commenced if bag contains fibrin or clots</t>
  </si>
  <si>
    <t>4d)     Vancomycin commenced if known MRSA or Cephalosporin allergy</t>
  </si>
  <si>
    <t>4e)     Gentamicin commenced if known MRSA or Cephalosporin allergy</t>
  </si>
  <si>
    <t>4f)     If no MRSA, Cefazolin commenced</t>
  </si>
  <si>
    <t>4g)     If no MRSA, Gentamicin commenced</t>
  </si>
  <si>
    <t>5. Immediate Treatment: page 2</t>
  </si>
  <si>
    <t>5a)    Intraperitoneal antibiotics commenced</t>
  </si>
  <si>
    <t>5b)    Dwell for at least six hours</t>
  </si>
  <si>
    <t xml:space="preserve">5c)     If PD effluent fluid WCC above 100 x 106/L of which 50% are polymorphonuclear neutrophils, consult with nephrologist as soon as possible </t>
  </si>
  <si>
    <t>6. Plan of Care: page 2-11</t>
  </si>
  <si>
    <t>6a)     Plan of care selected</t>
  </si>
  <si>
    <t>6b)     Selected plan of care has been validated by a medical officer</t>
  </si>
  <si>
    <t>Notes on Audit Spreadsheet</t>
  </si>
  <si>
    <t>Enter data in the yellow sections.</t>
  </si>
  <si>
    <t>Each section is discrete, and will calculate % compliance for each patient (in Column totals) and % compliance for each audit item (Row totals)</t>
  </si>
  <si>
    <t>Enter the number of charts audited (Cell B4). This drives the formulas showing the % of overall compliance (blue cells at intersections of greens).</t>
  </si>
  <si>
    <r>
      <t xml:space="preserve">The spreadsheet is locked to prevent overwriting non-data entry sections. There is no password, however </t>
    </r>
    <r>
      <rPr>
        <b/>
        <sz val="12"/>
        <color indexed="10"/>
        <rFont val="Tahoma"/>
        <family val="2"/>
      </rPr>
      <t>avoid inserting new rows or columns</t>
    </r>
    <r>
      <rPr>
        <sz val="12"/>
        <rFont val="Tahoma"/>
        <family val="2"/>
      </rPr>
      <t xml:space="preserve"> within the data entry sections of the spreadsheet as this will corrupt the summary totals.</t>
    </r>
  </si>
  <si>
    <t xml:space="preserve">We suggest you save a copy of the empty spreadsheet under a different name, for future use.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</si>
</sst>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font>
      <sz val="10"/>
      <name val="Arial"/>
    </font>
    <font>
      <sz val="8"/>
      <color indexed="81"/>
      <name val="Tahoma"/>
    </font>
    <font>
      <sz val="10"/>
      <color indexed="81"/>
      <name val="Tahoma"/>
      <family val="2"/>
    </font>
    <font>
      <sz val="10"/>
      <name val="Tahoma"/>
      <family val="2"/>
    </font>
    <font>
      <sz val="18"/>
      <name val="Tahoma"/>
      <family val="2"/>
    </font>
    <font>
      <sz val="24"/>
      <name val="Tahoma"/>
      <family val="2"/>
    </font>
    <font>
      <sz val="12"/>
      <name val="Tahoma"/>
      <family val="2"/>
    </font>
    <font>
      <b/>
      <sz val="12"/>
      <name val="Tahoma"/>
      <family val="2"/>
    </font>
    <font>
      <sz val="14"/>
      <name val="Tahoma"/>
      <family val="2"/>
    </font>
    <font>
      <sz val="16"/>
      <name val="Tahoma"/>
      <family val="2"/>
    </font>
    <font>
      <b/>
      <sz val="8"/>
      <name val="Tahoma"/>
      <family val="2"/>
    </font>
    <font>
      <sz val="16"/>
      <color indexed="9"/>
      <name val="Tahoma"/>
      <family val="2"/>
    </font>
    <font>
      <b/>
      <sz val="8"/>
      <color indexed="9"/>
      <name val="Tahoma"/>
      <family val="2"/>
    </font>
    <font>
      <sz val="9"/>
      <name val="Tahoma"/>
      <family val="2"/>
    </font>
    <font>
      <b/>
      <sz val="9"/>
      <name val="Tahoma"/>
      <family val="2"/>
    </font>
    <font>
      <sz val="22"/>
      <name val="Tahoma"/>
      <family val="2"/>
    </font>
    <font>
      <b/>
      <sz val="11"/>
      <color indexed="9"/>
      <name val="Tahoma"/>
      <family val="2"/>
    </font>
    <font>
      <b/>
      <sz val="16"/>
      <name val="Tahoma"/>
      <family val="2"/>
    </font>
    <font>
      <b/>
      <sz val="14"/>
      <color indexed="9"/>
      <name val="Arial"/>
      <family val="2"/>
    </font>
    <font>
      <sz val="8"/>
      <name val="Arial"/>
    </font>
    <font>
      <b/>
      <sz val="12"/>
      <color indexed="10"/>
      <name val="Tahoma"/>
      <family val="2"/>
    </font>
    <font>
      <vertAlign val="superscript"/>
      <sz val="9"/>
      <name val="Tahoma"/>
      <family val="2"/>
    </font>
    <font>
      <b/>
      <sz val="8"/>
      <color indexed="81"/>
      <name val="Tahoma"/>
    </font>
  </fonts>
  <fills count="12">
    <fill>
      <patternFill patternType="none"/>
    </fill>
    <fill>
      <patternFill patternType="gray125"/>
    </fill>
    <fill>
      <patternFill patternType="solid">
        <fgColor indexed="9"/>
        <bgColor indexed="64"/>
      </patternFill>
    </fill>
    <fill>
      <patternFill patternType="solid">
        <fgColor indexed="13"/>
        <bgColor indexed="64"/>
      </patternFill>
    </fill>
    <fill>
      <patternFill patternType="solid">
        <fgColor indexed="43"/>
        <bgColor indexed="64"/>
      </patternFill>
    </fill>
    <fill>
      <patternFill patternType="solid">
        <fgColor indexed="42"/>
        <bgColor indexed="64"/>
      </patternFill>
    </fill>
    <fill>
      <patternFill patternType="solid">
        <fgColor indexed="22"/>
        <bgColor indexed="64"/>
      </patternFill>
    </fill>
    <fill>
      <patternFill patternType="solid">
        <fgColor indexed="52"/>
        <bgColor indexed="64"/>
      </patternFill>
    </fill>
    <fill>
      <patternFill patternType="solid">
        <fgColor indexed="47"/>
        <bgColor indexed="64"/>
      </patternFill>
    </fill>
    <fill>
      <patternFill patternType="solid">
        <fgColor indexed="8"/>
        <bgColor indexed="64"/>
      </patternFill>
    </fill>
    <fill>
      <patternFill patternType="solid">
        <fgColor indexed="17"/>
        <bgColor indexed="64"/>
      </patternFill>
    </fill>
    <fill>
      <patternFill patternType="solid">
        <fgColor rgb="FFFFFF99"/>
        <bgColor indexed="64"/>
      </patternFill>
    </fill>
  </fills>
  <borders count="18">
    <border>
      <left/>
      <right/>
      <top/>
      <bottom/>
      <diagonal/>
    </border>
    <border>
      <left style="medium">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22"/>
      </left>
      <right style="thin">
        <color indexed="22"/>
      </right>
      <top style="thin">
        <color indexed="22"/>
      </top>
      <bottom/>
      <diagonal/>
    </border>
    <border>
      <left style="thin">
        <color indexed="22"/>
      </left>
      <right style="thin">
        <color indexed="22"/>
      </right>
      <top/>
      <bottom/>
      <diagonal/>
    </border>
    <border>
      <left style="thin">
        <color indexed="22"/>
      </left>
      <right style="thin">
        <color indexed="22"/>
      </right>
      <top/>
      <bottom style="thin">
        <color indexed="22"/>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diagonal/>
    </border>
    <border>
      <left style="medium">
        <color indexed="64"/>
      </left>
      <right style="thin">
        <color indexed="64"/>
      </right>
      <top style="thin">
        <color indexed="64"/>
      </top>
      <bottom style="thin">
        <color indexed="64"/>
      </bottom>
      <diagonal/>
    </border>
    <border>
      <left style="medium">
        <color indexed="64"/>
      </left>
      <right/>
      <top/>
      <bottom/>
      <diagonal/>
    </border>
  </borders>
  <cellStyleXfs count="1">
    <xf numFmtId="0" fontId="0" fillId="0" borderId="0"/>
  </cellStyleXfs>
  <cellXfs count="48">
    <xf numFmtId="0" fontId="0" fillId="0" borderId="0" xfId="0"/>
    <xf numFmtId="0" fontId="3" fillId="0" borderId="0" xfId="0" applyFont="1"/>
    <xf numFmtId="0" fontId="3" fillId="2" borderId="0" xfId="0" applyFont="1" applyFill="1"/>
    <xf numFmtId="49" fontId="9" fillId="2" borderId="0" xfId="0" applyNumberFormat="1" applyFont="1" applyFill="1" applyAlignment="1">
      <alignment horizontal="center"/>
    </xf>
    <xf numFmtId="0" fontId="10" fillId="2" borderId="0" xfId="0" applyFont="1" applyFill="1"/>
    <xf numFmtId="0" fontId="3" fillId="3" borderId="0" xfId="0" applyFont="1" applyFill="1"/>
    <xf numFmtId="0" fontId="8" fillId="2" borderId="0" xfId="0" applyFont="1" applyFill="1" applyAlignment="1">
      <alignment horizontal="right"/>
    </xf>
    <xf numFmtId="0" fontId="13" fillId="4" borderId="1" xfId="0" applyFont="1" applyFill="1" applyBorder="1" applyAlignment="1" applyProtection="1">
      <alignment horizontal="center"/>
      <protection locked="0"/>
    </xf>
    <xf numFmtId="0" fontId="17" fillId="4" borderId="2" xfId="0" applyFont="1" applyFill="1" applyBorder="1" applyAlignment="1" applyProtection="1">
      <alignment horizontal="center"/>
      <protection locked="0"/>
    </xf>
    <xf numFmtId="0" fontId="9" fillId="5" borderId="3" xfId="0" applyFont="1" applyFill="1" applyBorder="1" applyAlignment="1">
      <alignment vertical="center" wrapText="1"/>
    </xf>
    <xf numFmtId="0" fontId="6" fillId="6" borderId="4" xfId="0" applyFont="1" applyFill="1" applyBorder="1" applyAlignment="1">
      <alignment vertical="center" wrapText="1"/>
    </xf>
    <xf numFmtId="0" fontId="6" fillId="0" borderId="4" xfId="0" applyFont="1" applyBorder="1" applyAlignment="1">
      <alignment vertical="center" wrapText="1"/>
    </xf>
    <xf numFmtId="0" fontId="6" fillId="0" borderId="5" xfId="0" applyFont="1" applyBorder="1" applyAlignment="1">
      <alignment vertical="center" wrapText="1"/>
    </xf>
    <xf numFmtId="0" fontId="6" fillId="0" borderId="0" xfId="0" applyFont="1"/>
    <xf numFmtId="0" fontId="13" fillId="7" borderId="6" xfId="0" applyFont="1" applyFill="1" applyBorder="1" applyAlignment="1">
      <alignment horizontal="center"/>
    </xf>
    <xf numFmtId="0" fontId="13" fillId="7" borderId="7" xfId="0" applyFont="1" applyFill="1" applyBorder="1" applyAlignment="1">
      <alignment horizontal="center"/>
    </xf>
    <xf numFmtId="0" fontId="13" fillId="7" borderId="8" xfId="0" applyFont="1" applyFill="1" applyBorder="1" applyAlignment="1">
      <alignment horizontal="center"/>
    </xf>
    <xf numFmtId="0" fontId="3" fillId="2" borderId="0" xfId="0" applyFont="1" applyFill="1" applyProtection="1">
      <protection locked="0"/>
    </xf>
    <xf numFmtId="0" fontId="4" fillId="2" borderId="0" xfId="0" applyFont="1" applyFill="1" applyAlignment="1" applyProtection="1">
      <alignment horizontal="center"/>
      <protection locked="0"/>
    </xf>
    <xf numFmtId="0" fontId="7" fillId="2" borderId="0" xfId="0" applyFont="1" applyFill="1" applyAlignment="1" applyProtection="1">
      <alignment horizontal="center"/>
      <protection locked="0"/>
    </xf>
    <xf numFmtId="49" fontId="6" fillId="2" borderId="0" xfId="0" applyNumberFormat="1" applyFont="1" applyFill="1" applyAlignment="1" applyProtection="1">
      <alignment horizontal="center"/>
      <protection locked="0"/>
    </xf>
    <xf numFmtId="0" fontId="5" fillId="2" borderId="0" xfId="0" applyFont="1" applyFill="1" applyAlignment="1" applyProtection="1">
      <alignment horizontal="center"/>
      <protection locked="0"/>
    </xf>
    <xf numFmtId="0" fontId="5" fillId="2" borderId="0" xfId="0" applyFont="1" applyFill="1" applyAlignment="1" applyProtection="1">
      <alignment horizontal="right"/>
      <protection locked="0"/>
    </xf>
    <xf numFmtId="9" fontId="14" fillId="8" borderId="9" xfId="0" applyNumberFormat="1" applyFont="1" applyFill="1" applyBorder="1" applyAlignment="1">
      <alignment horizontal="center" vertical="center"/>
    </xf>
    <xf numFmtId="0" fontId="16" fillId="9" borderId="9" xfId="0" applyFont="1" applyFill="1" applyBorder="1" applyAlignment="1">
      <alignment horizontal="center" textRotation="180" wrapText="1"/>
    </xf>
    <xf numFmtId="0" fontId="11" fillId="9" borderId="9" xfId="0" applyFont="1" applyFill="1" applyBorder="1" applyAlignment="1">
      <alignment vertical="center" wrapText="1"/>
    </xf>
    <xf numFmtId="0" fontId="16" fillId="9" borderId="10" xfId="0" applyFont="1" applyFill="1" applyBorder="1" applyAlignment="1">
      <alignment horizontal="center" textRotation="180" wrapText="1"/>
    </xf>
    <xf numFmtId="0" fontId="16" fillId="9" borderId="11" xfId="0" applyFont="1" applyFill="1" applyBorder="1" applyAlignment="1">
      <alignment horizontal="center" textRotation="180" wrapText="1"/>
    </xf>
    <xf numFmtId="0" fontId="12" fillId="9" borderId="9" xfId="0" applyFont="1" applyFill="1" applyBorder="1" applyAlignment="1">
      <alignment horizontal="center" wrapText="1"/>
    </xf>
    <xf numFmtId="0" fontId="13" fillId="8" borderId="12" xfId="0" applyFont="1" applyFill="1" applyBorder="1" applyAlignment="1">
      <alignment horizontal="center" wrapText="1"/>
    </xf>
    <xf numFmtId="0" fontId="13" fillId="8" borderId="8" xfId="0" applyFont="1" applyFill="1" applyBorder="1" applyAlignment="1">
      <alignment horizontal="center"/>
    </xf>
    <xf numFmtId="0" fontId="7" fillId="0" borderId="13" xfId="0" applyFont="1" applyBorder="1"/>
    <xf numFmtId="0" fontId="13" fillId="2" borderId="14" xfId="0" applyFont="1" applyFill="1" applyBorder="1" applyAlignment="1">
      <alignment wrapText="1"/>
    </xf>
    <xf numFmtId="0" fontId="14" fillId="8" borderId="9" xfId="0" applyFont="1" applyFill="1" applyBorder="1" applyAlignment="1">
      <alignment horizontal="right" vertical="center" wrapText="1"/>
    </xf>
    <xf numFmtId="0" fontId="13" fillId="4" borderId="15" xfId="0" applyFont="1" applyFill="1" applyBorder="1" applyAlignment="1" applyProtection="1">
      <alignment horizontal="center"/>
      <protection locked="0"/>
    </xf>
    <xf numFmtId="0" fontId="6" fillId="11" borderId="4" xfId="0" applyFont="1" applyFill="1" applyBorder="1" applyAlignment="1">
      <alignment vertical="center" wrapText="1"/>
    </xf>
    <xf numFmtId="0" fontId="13" fillId="0" borderId="6" xfId="0" applyFont="1" applyBorder="1" applyAlignment="1">
      <alignment vertical="top" wrapText="1"/>
    </xf>
    <xf numFmtId="0" fontId="13" fillId="0" borderId="16" xfId="0" applyFont="1" applyBorder="1" applyAlignment="1">
      <alignment vertical="top" wrapText="1"/>
    </xf>
    <xf numFmtId="0" fontId="13" fillId="0" borderId="1" xfId="0" applyFont="1" applyBorder="1" applyAlignment="1">
      <alignment vertical="top"/>
    </xf>
    <xf numFmtId="0" fontId="13" fillId="0" borderId="6" xfId="0" applyFont="1" applyBorder="1" applyAlignment="1">
      <alignment vertical="top"/>
    </xf>
    <xf numFmtId="0" fontId="13" fillId="0" borderId="2" xfId="0" applyFont="1" applyBorder="1" applyAlignment="1">
      <alignment vertical="top" wrapText="1"/>
    </xf>
    <xf numFmtId="0" fontId="13" fillId="0" borderId="17" xfId="0" applyFont="1" applyBorder="1" applyAlignment="1">
      <alignment vertical="top" wrapText="1"/>
    </xf>
    <xf numFmtId="0" fontId="15" fillId="2" borderId="0" xfId="0" applyFont="1" applyFill="1" applyAlignment="1" applyProtection="1">
      <alignment horizontal="right"/>
      <protection locked="0"/>
    </xf>
    <xf numFmtId="49" fontId="15" fillId="4" borderId="0" xfId="0" applyNumberFormat="1" applyFont="1" applyFill="1" applyAlignment="1" applyProtection="1">
      <alignment horizontal="right"/>
      <protection locked="0"/>
    </xf>
    <xf numFmtId="0" fontId="15" fillId="2" borderId="0" xfId="0" applyFont="1" applyFill="1" applyAlignment="1" applyProtection="1">
      <alignment horizontal="right" wrapText="1"/>
      <protection locked="0"/>
    </xf>
    <xf numFmtId="0" fontId="7" fillId="11" borderId="0" xfId="0" applyFont="1" applyFill="1" applyAlignment="1">
      <alignment horizontal="center" vertical="top"/>
    </xf>
    <xf numFmtId="0" fontId="18" fillId="10" borderId="17" xfId="0" applyFont="1" applyFill="1" applyBorder="1" applyAlignment="1" applyProtection="1">
      <protection locked="0"/>
    </xf>
    <xf numFmtId="0" fontId="0" fillId="0" borderId="0" xfId="0" applyAlignment="1" applyProtection="1">
      <protection locked="0"/>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300" b="1" i="0" u="none" strike="noStrike" baseline="0">
                <a:solidFill>
                  <a:srgbClr val="000000"/>
                </a:solidFill>
                <a:latin typeface="Arial"/>
                <a:ea typeface="Arial"/>
                <a:cs typeface="Arial"/>
              </a:defRPr>
            </a:pPr>
            <a:r>
              <a:rPr lang="en-US"/>
              <a:t>Incidence of Key Variances - Vaginal Birth Clinical Pathway Audit 
</a:t>
            </a:r>
          </a:p>
        </c:rich>
      </c:tx>
      <c:overlay val="0"/>
      <c:spPr>
        <a:noFill/>
        <a:ln w="25400">
          <a:noFill/>
        </a:ln>
      </c:spPr>
    </c:title>
    <c:autoTitleDeleted val="0"/>
    <c:plotArea>
      <c:layout/>
      <c:barChart>
        <c:barDir val="bar"/>
        <c:grouping val="clustered"/>
        <c:varyColors val="1"/>
        <c:ser>
          <c:idx val="1"/>
          <c:order val="0"/>
          <c:tx>
            <c:strRef>
              <c:f>'Compliance audit'!#REF!</c:f>
              <c:strCache>
                <c:ptCount val="1"/>
                <c:pt idx="0">
                  <c:v>#REF!</c:v>
                </c:pt>
              </c:strCache>
            </c:strRef>
          </c:tx>
          <c:spPr>
            <a:solidFill>
              <a:srgbClr val="993366"/>
            </a:solidFill>
            <a:ln w="12700">
              <a:solidFill>
                <a:srgbClr val="000000"/>
              </a:solidFill>
              <a:prstDash val="solid"/>
            </a:ln>
          </c:spPr>
          <c:invertIfNegative val="0"/>
          <c:dPt>
            <c:idx val="0"/>
            <c:invertIfNegative val="0"/>
            <c:bubble3D val="0"/>
            <c:spPr>
              <a:solidFill>
                <a:srgbClr val="9999FF"/>
              </a:solidFill>
              <a:ln w="12700">
                <a:solidFill>
                  <a:srgbClr val="000000"/>
                </a:solidFill>
                <a:prstDash val="solid"/>
              </a:ln>
            </c:spPr>
            <c:extLst>
              <c:ext xmlns:c16="http://schemas.microsoft.com/office/drawing/2014/chart" uri="{C3380CC4-5D6E-409C-BE32-E72D297353CC}">
                <c16:uniqueId val="{00000000-1AFE-4237-AF31-B1DD00DDA8B8}"/>
              </c:ext>
            </c:extLst>
          </c:dPt>
          <c:cat>
            <c:strRef>
              <c:f>'Compliance audit'!#REF!</c:f>
              <c:strCache>
                <c:ptCount val="1"/>
                <c:pt idx="0">
                  <c:v>#REF!</c:v>
                </c:pt>
              </c:strCache>
            </c:strRef>
          </c:cat>
          <c:val>
            <c:numRef>
              <c:f>'Compliance audit'!#REF!</c:f>
              <c:numCache>
                <c:formatCode>General</c:formatCode>
                <c:ptCount val="1"/>
                <c:pt idx="0">
                  <c:v>1</c:v>
                </c:pt>
              </c:numCache>
            </c:numRef>
          </c:val>
          <c:extLst>
            <c:ext xmlns:c16="http://schemas.microsoft.com/office/drawing/2014/chart" uri="{C3380CC4-5D6E-409C-BE32-E72D297353CC}">
              <c16:uniqueId val="{00000001-1AFE-4237-AF31-B1DD00DDA8B8}"/>
            </c:ext>
          </c:extLst>
        </c:ser>
        <c:dLbls>
          <c:showLegendKey val="0"/>
          <c:showVal val="0"/>
          <c:showCatName val="0"/>
          <c:showSerName val="0"/>
          <c:showPercent val="0"/>
          <c:showBubbleSize val="0"/>
        </c:dLbls>
        <c:gapWidth val="10"/>
        <c:axId val="1959201823"/>
        <c:axId val="1"/>
      </c:barChart>
      <c:catAx>
        <c:axId val="1959201823"/>
        <c:scaling>
          <c:orientation val="maxMin"/>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en-US"/>
          </a:p>
        </c:txPr>
        <c:crossAx val="1"/>
        <c:crosses val="autoZero"/>
        <c:auto val="1"/>
        <c:lblAlgn val="ctr"/>
        <c:lblOffset val="100"/>
        <c:tickLblSkip val="2"/>
        <c:tickMarkSkip val="1"/>
        <c:noMultiLvlLbl val="0"/>
      </c:catAx>
      <c:valAx>
        <c:axId val="1"/>
        <c:scaling>
          <c:orientation val="minMax"/>
          <c:max val="20"/>
        </c:scaling>
        <c:delete val="0"/>
        <c:axPos val="t"/>
        <c:majorGridlines>
          <c:spPr>
            <a:ln w="3175">
              <a:solidFill>
                <a:srgbClr val="000000"/>
              </a:solidFill>
              <a:prstDash val="solid"/>
            </a:ln>
          </c:spPr>
        </c:majorGridlines>
        <c:title>
          <c:tx>
            <c:rich>
              <a:bodyPr/>
              <a:lstStyle/>
              <a:p>
                <a:pPr>
                  <a:defRPr sz="225" b="1" i="0" u="none" strike="noStrike" baseline="0">
                    <a:solidFill>
                      <a:srgbClr val="000000"/>
                    </a:solidFill>
                    <a:latin typeface="Arial"/>
                    <a:ea typeface="Arial"/>
                    <a:cs typeface="Arial"/>
                  </a:defRPr>
                </a:pPr>
                <a:r>
                  <a:rPr lang="en-US"/>
                  <a:t>Cases with Variance Present</a:t>
                </a:r>
              </a:p>
            </c:rich>
          </c:tx>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375" b="0" i="0" u="none" strike="noStrike" baseline="0">
                <a:solidFill>
                  <a:srgbClr val="000000"/>
                </a:solidFill>
                <a:latin typeface="Arial"/>
                <a:ea typeface="Arial"/>
                <a:cs typeface="Arial"/>
              </a:defRPr>
            </a:pPr>
            <a:endParaRPr lang="en-US"/>
          </a:p>
        </c:txPr>
        <c:crossAx val="1959201823"/>
        <c:crosses val="autoZero"/>
        <c:crossBetween val="between"/>
      </c:valAx>
      <c:spPr>
        <a:gradFill rotWithShape="0">
          <a:gsLst>
            <a:gs pos="0">
              <a:srgbClr xmlns:mc="http://schemas.openxmlformats.org/markup-compatibility/2006" xmlns:a14="http://schemas.microsoft.com/office/drawing/2010/main" val="00FF00" mc:Ignorable="a14" a14:legacySpreadsheetColorIndex="11"/>
            </a:gs>
            <a:gs pos="100000">
              <a:srgbClr xmlns:mc="http://schemas.openxmlformats.org/markup-compatibility/2006" xmlns:a14="http://schemas.microsoft.com/office/drawing/2010/main" val="DFFFDF" mc:Ignorable="a14" a14:legacySpreadsheetColorIndex="11">
                <a:gamma/>
                <a:tint val="12549"/>
                <a:invGamma/>
              </a:srgbClr>
            </a:gs>
          </a:gsLst>
          <a:path path="rect">
            <a:fillToRect l="100000" b="100000"/>
          </a:path>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200"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paperSize="9" orientation="landscape"/>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1276350</xdr:colOff>
      <xdr:row>40</xdr:row>
      <xdr:rowOff>0</xdr:rowOff>
    </xdr:from>
    <xdr:to>
      <xdr:col>21</xdr:col>
      <xdr:colOff>504825</xdr:colOff>
      <xdr:row>40</xdr:row>
      <xdr:rowOff>0</xdr:rowOff>
    </xdr:to>
    <xdr:graphicFrame macro="">
      <xdr:nvGraphicFramePr>
        <xdr:cNvPr id="1121" name="Chart 2">
          <a:extLst>
            <a:ext uri="{FF2B5EF4-FFF2-40B4-BE49-F238E27FC236}">
              <a16:creationId xmlns:a16="http://schemas.microsoft.com/office/drawing/2014/main" id="{0D9921F3-27FA-73D7-411D-B8DDA1E610D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D0000" mc:Ignorable="a14" a14:legacySpreadsheetColorIndex="13"/>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D0000" mc:Ignorable="a14" a14:legacySpreadsheetColorIndex="13"/>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AA5A1A-71FC-4065-9F36-2880D6FA9486}">
  <sheetPr codeName="Sheet3">
    <tabColor indexed="52"/>
    <pageSetUpPr fitToPage="1"/>
  </sheetPr>
  <dimension ref="A1:AD44"/>
  <sheetViews>
    <sheetView tabSelected="1" view="pageLayout" topLeftCell="A4" zoomScaleNormal="75" zoomScaleSheetLayoutView="75" workbookViewId="0">
      <selection activeCell="A31" sqref="A31"/>
    </sheetView>
  </sheetViews>
  <sheetFormatPr defaultRowHeight="12.75"/>
  <cols>
    <col min="1" max="1" width="58.7109375" style="1" customWidth="1"/>
    <col min="2" max="21" width="7.5703125" style="1" customWidth="1"/>
    <col min="22" max="22" width="10.28515625" style="1" bestFit="1" customWidth="1"/>
    <col min="23" max="23" width="6.140625" style="1" customWidth="1"/>
    <col min="24" max="29" width="9.140625" style="1"/>
    <col min="30" max="30" width="4.7109375" style="1" hidden="1" customWidth="1"/>
    <col min="31" max="16384" width="9.140625" style="1"/>
  </cols>
  <sheetData>
    <row r="1" spans="1:30" ht="30.75" customHeight="1">
      <c r="A1" s="17" t="s">
        <v>0</v>
      </c>
      <c r="B1" s="17"/>
      <c r="C1" s="17"/>
      <c r="D1" s="17"/>
      <c r="E1" s="18"/>
      <c r="F1" s="18"/>
      <c r="G1" s="18"/>
      <c r="H1" s="44" t="s">
        <v>1</v>
      </c>
      <c r="I1" s="44"/>
      <c r="J1" s="44"/>
      <c r="K1" s="44"/>
      <c r="L1" s="44"/>
      <c r="M1" s="44"/>
      <c r="N1" s="44"/>
      <c r="O1" s="44"/>
      <c r="P1" s="44"/>
      <c r="Q1" s="44"/>
      <c r="R1" s="44"/>
      <c r="S1" s="44"/>
      <c r="T1" s="44"/>
      <c r="U1" s="44"/>
      <c r="V1" s="44"/>
      <c r="AD1" s="5" t="s">
        <v>2</v>
      </c>
    </row>
    <row r="2" spans="1:30" ht="30" customHeight="1">
      <c r="A2" s="17"/>
      <c r="B2" s="17"/>
      <c r="C2" s="17"/>
      <c r="D2" s="17"/>
      <c r="E2" s="18"/>
      <c r="F2" s="18"/>
      <c r="G2" s="18"/>
      <c r="H2" s="18"/>
      <c r="I2" s="18"/>
      <c r="J2" s="42" t="s">
        <v>3</v>
      </c>
      <c r="K2" s="42"/>
      <c r="L2" s="42"/>
      <c r="M2" s="42"/>
      <c r="N2" s="42"/>
      <c r="O2" s="42"/>
      <c r="P2" s="42"/>
      <c r="Q2" s="42"/>
      <c r="R2" s="42"/>
      <c r="S2" s="42"/>
      <c r="T2" s="42"/>
      <c r="U2" s="42"/>
      <c r="V2" s="42"/>
      <c r="AD2" s="5">
        <v>0</v>
      </c>
    </row>
    <row r="3" spans="1:30" ht="26.25" customHeight="1">
      <c r="A3" s="46" t="s">
        <v>4</v>
      </c>
      <c r="B3" s="47"/>
      <c r="C3" s="47"/>
      <c r="D3" s="19"/>
      <c r="E3" s="17"/>
      <c r="F3" s="19"/>
      <c r="G3" s="20"/>
      <c r="H3" s="20"/>
      <c r="I3" s="20"/>
      <c r="J3" s="17"/>
      <c r="K3" s="21"/>
      <c r="L3" s="22"/>
      <c r="M3" s="21"/>
      <c r="N3" s="21"/>
      <c r="O3" s="21"/>
      <c r="P3" s="21"/>
      <c r="Q3" s="21"/>
      <c r="R3" s="21"/>
      <c r="S3" s="21"/>
      <c r="T3" s="21"/>
      <c r="U3" s="21"/>
      <c r="V3" s="17"/>
      <c r="AD3" s="5">
        <v>1</v>
      </c>
    </row>
    <row r="4" spans="1:30" ht="27" customHeight="1">
      <c r="A4" s="6" t="s">
        <v>5</v>
      </c>
      <c r="B4" s="8"/>
      <c r="C4" s="2"/>
      <c r="D4" s="45" t="s">
        <v>6</v>
      </c>
      <c r="E4" s="45"/>
      <c r="F4" s="45"/>
      <c r="G4" s="45"/>
      <c r="H4" s="45"/>
      <c r="I4" s="45"/>
      <c r="J4" s="45"/>
      <c r="K4" s="3"/>
      <c r="L4" s="3"/>
      <c r="M4" s="3"/>
      <c r="N4" s="3"/>
      <c r="O4" s="3"/>
      <c r="P4" s="2"/>
      <c r="Q4" s="43" t="s">
        <v>7</v>
      </c>
      <c r="R4" s="43"/>
      <c r="S4" s="43"/>
      <c r="T4" s="43"/>
      <c r="U4" s="43"/>
      <c r="V4" s="43"/>
      <c r="AD4" s="1">
        <v>2</v>
      </c>
    </row>
    <row r="5" spans="1:30" ht="13.5" thickBot="1">
      <c r="A5" s="4" t="s">
        <v>8</v>
      </c>
      <c r="B5" s="2"/>
      <c r="C5" s="2"/>
      <c r="D5" s="2"/>
      <c r="E5" s="2"/>
      <c r="F5" s="2"/>
      <c r="G5" s="2"/>
      <c r="H5" s="2"/>
      <c r="I5" s="2"/>
      <c r="J5" s="2"/>
      <c r="K5" s="2"/>
      <c r="L5" s="2"/>
      <c r="M5" s="2"/>
      <c r="N5" s="2"/>
      <c r="O5" s="2"/>
      <c r="P5" s="2"/>
      <c r="Q5" s="2"/>
      <c r="R5" s="2"/>
      <c r="S5" s="2"/>
      <c r="T5" s="2"/>
      <c r="U5" s="2"/>
      <c r="V5" s="2"/>
    </row>
    <row r="6" spans="1:30" ht="55.5" customHeight="1" thickBot="1">
      <c r="A6" s="25" t="s">
        <v>9</v>
      </c>
      <c r="B6" s="26" t="s">
        <v>10</v>
      </c>
      <c r="C6" s="24" t="s">
        <v>11</v>
      </c>
      <c r="D6" s="24" t="s">
        <v>12</v>
      </c>
      <c r="E6" s="24" t="s">
        <v>13</v>
      </c>
      <c r="F6" s="24" t="s">
        <v>14</v>
      </c>
      <c r="G6" s="24" t="s">
        <v>15</v>
      </c>
      <c r="H6" s="24" t="s">
        <v>16</v>
      </c>
      <c r="I6" s="24" t="s">
        <v>17</v>
      </c>
      <c r="J6" s="24" t="s">
        <v>18</v>
      </c>
      <c r="K6" s="24" t="s">
        <v>19</v>
      </c>
      <c r="L6" s="24" t="s">
        <v>20</v>
      </c>
      <c r="M6" s="24" t="s">
        <v>21</v>
      </c>
      <c r="N6" s="24" t="s">
        <v>22</v>
      </c>
      <c r="O6" s="24" t="s">
        <v>23</v>
      </c>
      <c r="P6" s="24" t="s">
        <v>24</v>
      </c>
      <c r="Q6" s="27" t="s">
        <v>25</v>
      </c>
      <c r="R6" s="24" t="s">
        <v>26</v>
      </c>
      <c r="S6" s="24" t="s">
        <v>27</v>
      </c>
      <c r="T6" s="26" t="s">
        <v>28</v>
      </c>
      <c r="U6" s="26" t="s">
        <v>29</v>
      </c>
      <c r="V6" s="28" t="s">
        <v>30</v>
      </c>
    </row>
    <row r="7" spans="1:30" ht="15">
      <c r="A7" s="31" t="s">
        <v>31</v>
      </c>
      <c r="B7" s="14"/>
      <c r="C7" s="15"/>
      <c r="D7" s="15"/>
      <c r="E7" s="15"/>
      <c r="F7" s="15"/>
      <c r="G7" s="15"/>
      <c r="H7" s="15"/>
      <c r="I7" s="15"/>
      <c r="J7" s="15"/>
      <c r="K7" s="15"/>
      <c r="L7" s="15"/>
      <c r="M7" s="15"/>
      <c r="N7" s="15"/>
      <c r="O7" s="15"/>
      <c r="P7" s="15"/>
      <c r="Q7" s="15"/>
      <c r="R7" s="15"/>
      <c r="S7" s="15"/>
      <c r="T7" s="15"/>
      <c r="U7" s="15"/>
      <c r="V7" s="16"/>
    </row>
    <row r="8" spans="1:30" ht="13.5" thickBot="1">
      <c r="A8" s="32" t="s">
        <v>32</v>
      </c>
      <c r="B8" s="7"/>
      <c r="C8" s="7"/>
      <c r="D8" s="7"/>
      <c r="E8" s="7"/>
      <c r="F8" s="7"/>
      <c r="G8" s="7"/>
      <c r="H8" s="7"/>
      <c r="I8" s="7"/>
      <c r="J8" s="7"/>
      <c r="K8" s="7"/>
      <c r="L8" s="7"/>
      <c r="M8" s="7"/>
      <c r="N8" s="7"/>
      <c r="O8" s="7"/>
      <c r="P8" s="7"/>
      <c r="Q8" s="7"/>
      <c r="R8" s="7"/>
      <c r="S8" s="7"/>
      <c r="T8" s="7"/>
      <c r="U8" s="7"/>
      <c r="V8" s="29">
        <f>(SUM(IF(B8&gt;0,1,0)+ IF(C8&gt;0,1,0)+IF(D8&gt;0,1,0)+IF(E8&gt;0,1,0)+IF(F8&gt;0,1,0)+IF(G8&gt;0,1,0)+IF(H8&gt;0,1,0)+IF(I8&gt;0,1,0)+IF(J8&gt;0,1,0)+IF(K8&gt;0,1,0)+IF(L8&gt;0,1,0)+IF(M8&gt;0,1,0)+IF(N8&gt;0,1,0)+IF(O8&gt;0,1,0)+IF(P8&gt;0,1,0)+IF(Q8&gt;0,1,0)+IF(R8&gt;0,1,0)+IF(S8&gt;0,1,0)+IF(T8&gt;0,1,0)+IF(U8&gt;0,1,0)))</f>
        <v>0</v>
      </c>
    </row>
    <row r="9" spans="1:30" ht="13.5" thickBot="1">
      <c r="A9" s="33" t="s">
        <v>33</v>
      </c>
      <c r="B9" s="23">
        <f t="shared" ref="B9:U9" si="0">(SUM(IF(B8&gt;0,1,0)))</f>
        <v>0</v>
      </c>
      <c r="C9" s="23">
        <f t="shared" si="0"/>
        <v>0</v>
      </c>
      <c r="D9" s="23">
        <f t="shared" si="0"/>
        <v>0</v>
      </c>
      <c r="E9" s="23">
        <f t="shared" si="0"/>
        <v>0</v>
      </c>
      <c r="F9" s="23">
        <f t="shared" si="0"/>
        <v>0</v>
      </c>
      <c r="G9" s="23">
        <f t="shared" si="0"/>
        <v>0</v>
      </c>
      <c r="H9" s="23">
        <f t="shared" si="0"/>
        <v>0</v>
      </c>
      <c r="I9" s="23">
        <f t="shared" si="0"/>
        <v>0</v>
      </c>
      <c r="J9" s="23">
        <f t="shared" si="0"/>
        <v>0</v>
      </c>
      <c r="K9" s="23">
        <f t="shared" si="0"/>
        <v>0</v>
      </c>
      <c r="L9" s="23">
        <f t="shared" si="0"/>
        <v>0</v>
      </c>
      <c r="M9" s="23">
        <f t="shared" si="0"/>
        <v>0</v>
      </c>
      <c r="N9" s="23">
        <f t="shared" si="0"/>
        <v>0</v>
      </c>
      <c r="O9" s="23">
        <f t="shared" si="0"/>
        <v>0</v>
      </c>
      <c r="P9" s="23">
        <f t="shared" si="0"/>
        <v>0</v>
      </c>
      <c r="Q9" s="23">
        <f t="shared" si="0"/>
        <v>0</v>
      </c>
      <c r="R9" s="23">
        <f t="shared" si="0"/>
        <v>0</v>
      </c>
      <c r="S9" s="23">
        <f t="shared" si="0"/>
        <v>0</v>
      </c>
      <c r="T9" s="23">
        <f t="shared" si="0"/>
        <v>0</v>
      </c>
      <c r="U9" s="23">
        <f t="shared" si="0"/>
        <v>0</v>
      </c>
      <c r="V9" s="23">
        <f>(SUM(IF(V8=$B$4,1,0)))</f>
        <v>1</v>
      </c>
    </row>
    <row r="10" spans="1:30" ht="15">
      <c r="A10" s="31" t="s">
        <v>34</v>
      </c>
      <c r="B10" s="14"/>
      <c r="C10" s="15"/>
      <c r="D10" s="15"/>
      <c r="E10" s="15"/>
      <c r="F10" s="15"/>
      <c r="G10" s="15"/>
      <c r="H10" s="15"/>
      <c r="I10" s="15"/>
      <c r="J10" s="15"/>
      <c r="K10" s="15"/>
      <c r="L10" s="15"/>
      <c r="M10" s="15"/>
      <c r="N10" s="15"/>
      <c r="O10" s="15"/>
      <c r="P10" s="15"/>
      <c r="Q10" s="15"/>
      <c r="R10" s="15"/>
      <c r="S10" s="15"/>
      <c r="T10" s="15"/>
      <c r="U10" s="15"/>
      <c r="V10" s="16"/>
    </row>
    <row r="11" spans="1:30">
      <c r="A11" s="38" t="s">
        <v>35</v>
      </c>
      <c r="B11" s="7"/>
      <c r="C11" s="7"/>
      <c r="D11" s="7"/>
      <c r="E11" s="7"/>
      <c r="F11" s="7"/>
      <c r="G11" s="7"/>
      <c r="H11" s="7"/>
      <c r="I11" s="7"/>
      <c r="J11" s="7"/>
      <c r="K11" s="7"/>
      <c r="L11" s="7"/>
      <c r="M11" s="7"/>
      <c r="N11" s="7"/>
      <c r="O11" s="7"/>
      <c r="P11" s="7"/>
      <c r="Q11" s="7"/>
      <c r="R11" s="7"/>
      <c r="S11" s="7"/>
      <c r="T11" s="7"/>
      <c r="U11" s="7"/>
      <c r="V11" s="30">
        <f>(SUM(IF(B11&gt;0,1,0)+ IF(C11&gt;0,1,0)+IF(D11&gt;0,1,0)+IF(E11&gt;0,1,0)+IF(F11&gt;0,1,0)+IF(G11&gt;0,1,0)+IF(H11&gt;0,1,0)+IF(I11&gt;0,1,0)+IF(J11&gt;0,1,0)+IF(K11&gt;0,1,0)+IF(L11&gt;0,1,0)+IF(M11&gt;0,1,0)+IF(N11&gt;0,1,0)+IF(O11&gt;0,1,0)+IF(P11&gt;0,1,0)+IF(Q11&gt;0,1,0)+IF(R11&gt;0,1,0)+IF(S11&gt;0,1,0)+IF(T11&gt;0,1,0)+IF(U11&gt;0,1,0)))</f>
        <v>0</v>
      </c>
    </row>
    <row r="12" spans="1:30">
      <c r="A12" s="38" t="s">
        <v>36</v>
      </c>
      <c r="B12" s="7"/>
      <c r="C12" s="7"/>
      <c r="D12" s="7"/>
      <c r="E12" s="7"/>
      <c r="F12" s="7"/>
      <c r="G12" s="7"/>
      <c r="H12" s="7"/>
      <c r="I12" s="7"/>
      <c r="J12" s="7"/>
      <c r="K12" s="7"/>
      <c r="L12" s="7"/>
      <c r="M12" s="7"/>
      <c r="N12" s="7"/>
      <c r="O12" s="7"/>
      <c r="P12" s="7"/>
      <c r="Q12" s="7"/>
      <c r="R12" s="7"/>
      <c r="S12" s="7"/>
      <c r="T12" s="7"/>
      <c r="U12" s="7"/>
      <c r="V12" s="30">
        <f>(SUM(IF(B12&gt;0,1,0)+ IF(C12&gt;0,1,0)+IF(D12&gt;0,1,0)+IF(E12&gt;0,1,0)+IF(F12&gt;0,1,0)+IF(G12&gt;0,1,0)+IF(H12&gt;0,1,0)+IF(I12&gt;0,1,0)+IF(J12&gt;0,1,0)+IF(K12&gt;0,1,0)+IF(L12&gt;0,1,0)+IF(M12&gt;0,1,0)+IF(N12&gt;0,1,0)+IF(O12&gt;0,1,0)+IF(P12&gt;0,1,0)+IF(Q12&gt;0,1,0)+IF(R12&gt;0,1,0)+IF(S12&gt;0,1,0)+IF(T12&gt;0,1,0)+IF(U12&gt;0,1,0)))</f>
        <v>0</v>
      </c>
    </row>
    <row r="13" spans="1:30">
      <c r="A13" s="38" t="s">
        <v>37</v>
      </c>
      <c r="B13" s="7"/>
      <c r="C13" s="7"/>
      <c r="D13" s="7"/>
      <c r="E13" s="7"/>
      <c r="F13" s="7"/>
      <c r="G13" s="7"/>
      <c r="H13" s="7"/>
      <c r="I13" s="7"/>
      <c r="J13" s="7"/>
      <c r="K13" s="7"/>
      <c r="L13" s="7"/>
      <c r="M13" s="7"/>
      <c r="N13" s="7"/>
      <c r="O13" s="7"/>
      <c r="P13" s="7"/>
      <c r="Q13" s="7"/>
      <c r="R13" s="7"/>
      <c r="S13" s="7"/>
      <c r="T13" s="7"/>
      <c r="U13" s="7"/>
      <c r="V13" s="30">
        <f>(SUM(IF(B13&gt;0,1,0)+ IF(C13&gt;0,1,0)+IF(D13&gt;0,1,0)+IF(E13&gt;0,1,0)+IF(F13&gt;0,1,0)+IF(G13&gt;0,1,0)+IF(H13&gt;0,1,0)+IF(I13&gt;0,1,0)+IF(J13&gt;0,1,0)+IF(K13&gt;0,1,0)+IF(L13&gt;0,1,0)+IF(M13&gt;0,1,0)+IF(N13&gt;0,1,0)+IF(O13&gt;0,1,0)+IF(P13&gt;0,1,0)+IF(Q13&gt;0,1,0)+IF(R13&gt;0,1,0)+IF(S13&gt;0,1,0)+IF(T13&gt;0,1,0)+IF(U13&gt;0,1,0)))</f>
        <v>0</v>
      </c>
    </row>
    <row r="14" spans="1:30">
      <c r="A14" s="38" t="s">
        <v>38</v>
      </c>
      <c r="B14" s="7"/>
      <c r="C14" s="7"/>
      <c r="D14" s="7"/>
      <c r="E14" s="7"/>
      <c r="F14" s="7"/>
      <c r="G14" s="7"/>
      <c r="H14" s="7"/>
      <c r="I14" s="7"/>
      <c r="J14" s="7"/>
      <c r="K14" s="7"/>
      <c r="L14" s="7"/>
      <c r="M14" s="7"/>
      <c r="N14" s="7"/>
      <c r="O14" s="7"/>
      <c r="P14" s="7"/>
      <c r="Q14" s="7"/>
      <c r="R14" s="7"/>
      <c r="S14" s="7"/>
      <c r="T14" s="7"/>
      <c r="U14" s="7"/>
      <c r="V14" s="30">
        <f>(SUM(IF(B14&gt;0,1,0)+ IF(C14&gt;0,1,0)+IF(D14&gt;0,1,0)+IF(E14&gt;0,1,0)+IF(F14&gt;0,1,0)+IF(G14&gt;0,1,0)+IF(H14&gt;0,1,0)+IF(I14&gt;0,1,0)+IF(J14&gt;0,1,0)+IF(K14&gt;0,1,0)+IF(L14&gt;0,1,0)+IF(M14&gt;0,1,0)+IF(N14&gt;0,1,0)+IF(O14&gt;0,1,0)+IF(P14&gt;0,1,0)+IF(Q14&gt;0,1,0)+IF(R14&gt;0,1,0)+IF(S14&gt;0,1,0)+IF(T14&gt;0,1,0)+IF(U14&gt;0,1,0)))</f>
        <v>0</v>
      </c>
    </row>
    <row r="15" spans="1:30" ht="13.5" thickBot="1">
      <c r="A15" s="38" t="s">
        <v>39</v>
      </c>
      <c r="B15" s="7"/>
      <c r="C15" s="7"/>
      <c r="D15" s="7"/>
      <c r="E15" s="7"/>
      <c r="F15" s="7"/>
      <c r="G15" s="7"/>
      <c r="H15" s="7"/>
      <c r="I15" s="7"/>
      <c r="J15" s="7"/>
      <c r="K15" s="7"/>
      <c r="L15" s="7"/>
      <c r="M15" s="7"/>
      <c r="N15" s="7"/>
      <c r="O15" s="7"/>
      <c r="P15" s="7"/>
      <c r="Q15" s="7"/>
      <c r="R15" s="7"/>
      <c r="S15" s="7"/>
      <c r="T15" s="7"/>
      <c r="U15" s="7"/>
      <c r="V15" s="30">
        <f>(SUM(IF(B15&gt;0,1,0)+ IF(C15&gt;0,1,0)+IF(D15&gt;0,1,0)+IF(E15&gt;0,1,0)+IF(F15&gt;0,1,0)+IF(G15&gt;0,1,0)+IF(H15&gt;0,1,0)+IF(I15&gt;0,1,0)+IF(J15&gt;0,1,0)+IF(K15&gt;0,1,0)+IF(L15&gt;0,1,0)+IF(M15&gt;0,1,0)+IF(N15&gt;0,1,0)+IF(O15&gt;0,1,0)+IF(P15&gt;0,1,0)+IF(Q15&gt;0,1,0)+IF(R15&gt;0,1,0)+IF(S15&gt;0,1,0)+IF(T15&gt;0,1,0)+IF(U15&gt;0,1,0)))</f>
        <v>0</v>
      </c>
    </row>
    <row r="16" spans="1:30" ht="13.5" thickBot="1">
      <c r="A16" s="33" t="s">
        <v>33</v>
      </c>
      <c r="B16" s="23">
        <f>(SUM(IF(B11&gt;0,1,0)+ IF(B12&gt;0,1,0)+IF(B13&gt;0,1,0)+IF(B14&gt;0,1,0)+IF(B15&gt;0,1,0)))/5</f>
        <v>0</v>
      </c>
      <c r="C16" s="23">
        <f t="shared" ref="C16:U16" si="1">(SUM(IF(C11&gt;0,1,0)+ IF(C12&gt;0,1,0)+IF(C13&gt;0,1,0)+IF(C14&gt;0,1,0)+IF(C15&gt;0,1,0)))/5</f>
        <v>0</v>
      </c>
      <c r="D16" s="23">
        <f t="shared" si="1"/>
        <v>0</v>
      </c>
      <c r="E16" s="23">
        <f t="shared" si="1"/>
        <v>0</v>
      </c>
      <c r="F16" s="23">
        <f t="shared" si="1"/>
        <v>0</v>
      </c>
      <c r="G16" s="23">
        <f t="shared" si="1"/>
        <v>0</v>
      </c>
      <c r="H16" s="23">
        <f t="shared" si="1"/>
        <v>0</v>
      </c>
      <c r="I16" s="23">
        <f t="shared" si="1"/>
        <v>0</v>
      </c>
      <c r="J16" s="23">
        <f t="shared" si="1"/>
        <v>0</v>
      </c>
      <c r="K16" s="23">
        <f t="shared" si="1"/>
        <v>0</v>
      </c>
      <c r="L16" s="23">
        <f t="shared" si="1"/>
        <v>0</v>
      </c>
      <c r="M16" s="23">
        <f>(SUM(IF(M11&gt;0,1,0)+ IF(M12&gt;0,1,0)+IF(M13&gt;0,1,0)+IF(M14&gt;0,1,0)+IF(M15&gt;0,1,0)))/5</f>
        <v>0</v>
      </c>
      <c r="N16" s="23">
        <f>(SUM(IF(N11&gt;0,1,0)+ IF(N12&gt;0,1,0)+IF(N13&gt;0,1,0)+IF(N14&gt;0,1,0)+IF(N15&gt;0,1,0)))/5</f>
        <v>0</v>
      </c>
      <c r="O16" s="23">
        <f>(SUM(IF(O11&gt;0,1,0)+ IF(O12&gt;0,1,0)+IF(O13&gt;0,1,0)+IF(O14&gt;0,1,0)+IF(O15&gt;0,1,0)))/5</f>
        <v>0</v>
      </c>
      <c r="P16" s="23">
        <f>(SUM(IF(P11&gt;0,1,0)+ IF(P12&gt;0,1,0)+IF(P13&gt;0,1,0)+IF(P14&gt;0,1,0)+IF(P15&gt;0,1,0)))/5</f>
        <v>0</v>
      </c>
      <c r="Q16" s="23">
        <f>(SUM(IF(Q11&gt;0,1,0)+ IF(Q12&gt;0,1,0)+IF(Q13&gt;0,1,0)+IF(Q14&gt;0,1,0)+IF(Q15&gt;0,1,0)))/5</f>
        <v>0</v>
      </c>
      <c r="R16" s="23">
        <f t="shared" si="1"/>
        <v>0</v>
      </c>
      <c r="S16" s="23">
        <f t="shared" si="1"/>
        <v>0</v>
      </c>
      <c r="T16" s="23">
        <f t="shared" si="1"/>
        <v>0</v>
      </c>
      <c r="U16" s="23">
        <f t="shared" si="1"/>
        <v>0</v>
      </c>
      <c r="V16" s="23">
        <f>(SUM(IF(V11=$B$4,1,0)+IF(V12=$B$4,1,0)+IF(V13=$B$4,1,0)+IF(V14=$B$4,1,0)+IF(V15=$B$4,1,0)))/5</f>
        <v>1</v>
      </c>
    </row>
    <row r="17" spans="1:22" ht="15">
      <c r="A17" s="31" t="s">
        <v>40</v>
      </c>
      <c r="B17" s="14"/>
      <c r="C17" s="15"/>
      <c r="D17" s="15"/>
      <c r="E17" s="15"/>
      <c r="F17" s="15"/>
      <c r="G17" s="15"/>
      <c r="H17" s="15"/>
      <c r="I17" s="15"/>
      <c r="J17" s="15"/>
      <c r="K17" s="15"/>
      <c r="L17" s="15"/>
      <c r="M17" s="15"/>
      <c r="N17" s="15"/>
      <c r="O17" s="15"/>
      <c r="P17" s="15"/>
      <c r="Q17" s="15"/>
      <c r="R17" s="15"/>
      <c r="S17" s="15"/>
      <c r="T17" s="15"/>
      <c r="U17" s="15"/>
      <c r="V17" s="16"/>
    </row>
    <row r="18" spans="1:22">
      <c r="A18" s="38" t="s">
        <v>41</v>
      </c>
      <c r="B18" s="7"/>
      <c r="C18" s="7"/>
      <c r="D18" s="7"/>
      <c r="E18" s="7"/>
      <c r="F18" s="7"/>
      <c r="G18" s="7"/>
      <c r="H18" s="7"/>
      <c r="I18" s="7"/>
      <c r="J18" s="7"/>
      <c r="K18" s="7"/>
      <c r="L18" s="7"/>
      <c r="M18" s="7"/>
      <c r="N18" s="7"/>
      <c r="O18" s="7"/>
      <c r="P18" s="7"/>
      <c r="Q18" s="7"/>
      <c r="R18" s="7"/>
      <c r="S18" s="7"/>
      <c r="T18" s="7"/>
      <c r="U18" s="7"/>
      <c r="V18" s="30">
        <f t="shared" ref="V18:V25" si="2">(SUM(IF(B18&gt;0,1,0)+ IF(C18&gt;0,1,0)+IF(D18&gt;0,1,0)+IF(E18&gt;0,1,0)+IF(F18&gt;0,1,0)+IF(G18&gt;0,1,0)+IF(H18&gt;0,1,0)+IF(I18&gt;0,1,0)+IF(J18&gt;0,1,0)+IF(K18&gt;0,1,0)+IF(L18&gt;0,1,0)+IF(M18&gt;0,1,0)+IF(N18&gt;0,1,0)+IF(O18&gt;0,1,0)+IF(P18&gt;0,1,0)+IF(Q18&gt;0,1,0)+IF(R18&gt;0,1,0)+IF(S18&gt;0,1,0)+IF(T18&gt;0,1,0)+IF(U18&gt;0,1,0)))</f>
        <v>0</v>
      </c>
    </row>
    <row r="19" spans="1:22">
      <c r="A19" s="38" t="s">
        <v>42</v>
      </c>
      <c r="B19" s="7"/>
      <c r="C19" s="7"/>
      <c r="D19" s="7"/>
      <c r="E19" s="7"/>
      <c r="F19" s="7"/>
      <c r="G19" s="7"/>
      <c r="H19" s="7"/>
      <c r="I19" s="7"/>
      <c r="J19" s="7"/>
      <c r="K19" s="7"/>
      <c r="L19" s="7"/>
      <c r="M19" s="7"/>
      <c r="N19" s="7"/>
      <c r="O19" s="7"/>
      <c r="P19" s="7"/>
      <c r="Q19" s="7"/>
      <c r="R19" s="7"/>
      <c r="S19" s="7"/>
      <c r="T19" s="7"/>
      <c r="U19" s="7"/>
      <c r="V19" s="30">
        <f t="shared" si="2"/>
        <v>0</v>
      </c>
    </row>
    <row r="20" spans="1:22">
      <c r="A20" s="38" t="s">
        <v>43</v>
      </c>
      <c r="B20" s="7"/>
      <c r="C20" s="7"/>
      <c r="D20" s="7"/>
      <c r="E20" s="7"/>
      <c r="F20" s="7"/>
      <c r="G20" s="7"/>
      <c r="H20" s="7"/>
      <c r="I20" s="7"/>
      <c r="J20" s="7"/>
      <c r="K20" s="7"/>
      <c r="L20" s="7"/>
      <c r="M20" s="7"/>
      <c r="N20" s="7"/>
      <c r="O20" s="7"/>
      <c r="P20" s="7"/>
      <c r="Q20" s="7"/>
      <c r="R20" s="7"/>
      <c r="S20" s="7"/>
      <c r="T20" s="7"/>
      <c r="U20" s="7"/>
      <c r="V20" s="30">
        <f t="shared" si="2"/>
        <v>0</v>
      </c>
    </row>
    <row r="21" spans="1:22">
      <c r="A21" s="38" t="s">
        <v>44</v>
      </c>
      <c r="B21" s="7"/>
      <c r="C21" s="7"/>
      <c r="D21" s="7"/>
      <c r="E21" s="7"/>
      <c r="F21" s="7"/>
      <c r="G21" s="7"/>
      <c r="H21" s="7"/>
      <c r="I21" s="7"/>
      <c r="J21" s="7"/>
      <c r="K21" s="7"/>
      <c r="L21" s="7"/>
      <c r="M21" s="7"/>
      <c r="N21" s="7"/>
      <c r="O21" s="7"/>
      <c r="P21" s="7"/>
      <c r="Q21" s="7"/>
      <c r="R21" s="7"/>
      <c r="S21" s="7"/>
      <c r="T21" s="7"/>
      <c r="U21" s="7"/>
      <c r="V21" s="30">
        <f t="shared" si="2"/>
        <v>0</v>
      </c>
    </row>
    <row r="22" spans="1:22">
      <c r="A22" s="38" t="s">
        <v>45</v>
      </c>
      <c r="B22" s="7"/>
      <c r="C22" s="7"/>
      <c r="D22" s="7"/>
      <c r="E22" s="7"/>
      <c r="F22" s="7"/>
      <c r="G22" s="7"/>
      <c r="H22" s="7"/>
      <c r="I22" s="7"/>
      <c r="J22" s="7"/>
      <c r="K22" s="7"/>
      <c r="L22" s="7"/>
      <c r="M22" s="7"/>
      <c r="N22" s="7"/>
      <c r="O22" s="7"/>
      <c r="P22" s="7"/>
      <c r="Q22" s="7"/>
      <c r="R22" s="7"/>
      <c r="S22" s="7"/>
      <c r="T22" s="7"/>
      <c r="U22" s="7"/>
      <c r="V22" s="30">
        <f t="shared" si="2"/>
        <v>0</v>
      </c>
    </row>
    <row r="23" spans="1:22">
      <c r="A23" s="38" t="s">
        <v>46</v>
      </c>
      <c r="B23" s="7"/>
      <c r="C23" s="7"/>
      <c r="D23" s="7"/>
      <c r="E23" s="7"/>
      <c r="F23" s="7"/>
      <c r="G23" s="7"/>
      <c r="H23" s="7"/>
      <c r="I23" s="7"/>
      <c r="J23" s="7"/>
      <c r="K23" s="7"/>
      <c r="L23" s="7"/>
      <c r="M23" s="7"/>
      <c r="N23" s="7"/>
      <c r="O23" s="7"/>
      <c r="P23" s="7"/>
      <c r="Q23" s="7"/>
      <c r="R23" s="7"/>
      <c r="S23" s="7"/>
      <c r="T23" s="7"/>
      <c r="U23" s="7"/>
      <c r="V23" s="30">
        <f t="shared" si="2"/>
        <v>0</v>
      </c>
    </row>
    <row r="24" spans="1:22">
      <c r="A24" s="38" t="s">
        <v>47</v>
      </c>
      <c r="B24" s="7"/>
      <c r="C24" s="7"/>
      <c r="D24" s="7"/>
      <c r="E24" s="7"/>
      <c r="F24" s="7"/>
      <c r="G24" s="7"/>
      <c r="H24" s="7"/>
      <c r="I24" s="7"/>
      <c r="J24" s="7"/>
      <c r="K24" s="7"/>
      <c r="L24" s="7"/>
      <c r="M24" s="7"/>
      <c r="N24" s="7"/>
      <c r="O24" s="7"/>
      <c r="P24" s="7"/>
      <c r="Q24" s="7"/>
      <c r="R24" s="7"/>
      <c r="S24" s="7"/>
      <c r="T24" s="7"/>
      <c r="U24" s="7"/>
      <c r="V24" s="30">
        <f t="shared" si="2"/>
        <v>0</v>
      </c>
    </row>
    <row r="25" spans="1:22" ht="13.5" thickBot="1">
      <c r="A25" s="38" t="s">
        <v>48</v>
      </c>
      <c r="B25" s="7"/>
      <c r="C25" s="7"/>
      <c r="D25" s="7"/>
      <c r="E25" s="7"/>
      <c r="F25" s="7"/>
      <c r="G25" s="7"/>
      <c r="H25" s="7"/>
      <c r="I25" s="7"/>
      <c r="J25" s="7"/>
      <c r="K25" s="7"/>
      <c r="L25" s="7"/>
      <c r="M25" s="7"/>
      <c r="N25" s="7"/>
      <c r="O25" s="7"/>
      <c r="P25" s="7"/>
      <c r="Q25" s="7"/>
      <c r="R25" s="7"/>
      <c r="S25" s="7"/>
      <c r="T25" s="7"/>
      <c r="U25" s="7"/>
      <c r="V25" s="30">
        <f t="shared" si="2"/>
        <v>0</v>
      </c>
    </row>
    <row r="26" spans="1:22" ht="13.5" thickBot="1">
      <c r="A26" s="33" t="s">
        <v>33</v>
      </c>
      <c r="B26" s="23">
        <f>(SUM((IF(B18&gt;0,1,0)+IF(B19&gt;0,1,0)+IF(B20&gt;0,1,0)+IF(B21&gt;0,1,0)+IF(B22&gt;0,1,0)+IF(B23&gt;0,1,0)+IF(B24&gt;0,1,0)+IF(B25&gt;0,1,0)))/8)</f>
        <v>0</v>
      </c>
      <c r="C26" s="23">
        <f>(SUM((IF(C18&gt;0,1,0)+IF(C19&gt;0,1,0)+IF(C20&gt;0,1,0)+IF(C21&gt;0,1,0)+IF(C22&gt;0,1,0)+IF(C23&gt;0,1,0)+IF(C24&gt;0,1,0)+IF(C25&gt;0,1,0)))/8)</f>
        <v>0</v>
      </c>
      <c r="D26" s="23">
        <f>(SUM((IF(D18&gt;0,1,0)+IF(D19&gt;0,1,0)+IF(D20&gt;0,1,0)+IF(D21&gt;0,1,0)+IF(D22&gt;0,1,0)+IF(D23&gt;0,1,0)+IF(D24&gt;0,1,0)+IF(D25&gt;0,1,0)))/8)</f>
        <v>0</v>
      </c>
      <c r="E26" s="23">
        <f t="shared" ref="E26:K26" si="3">(SUM((IF(E18&gt;0,1,0)+IF(E19&gt;0,1,0)+IF(E20&gt;0,1,0)+IF(E21&gt;0,1,0)+IF(E22&gt;0,1,0)+IF(E23&gt;0,1,0)+IF(E24&gt;0,1,0)+IF(E25&gt;0,1,0)))/8)</f>
        <v>0</v>
      </c>
      <c r="F26" s="23">
        <f t="shared" si="3"/>
        <v>0</v>
      </c>
      <c r="G26" s="23">
        <f t="shared" si="3"/>
        <v>0</v>
      </c>
      <c r="H26" s="23">
        <f t="shared" si="3"/>
        <v>0</v>
      </c>
      <c r="I26" s="23">
        <f t="shared" si="3"/>
        <v>0</v>
      </c>
      <c r="J26" s="23">
        <f t="shared" si="3"/>
        <v>0</v>
      </c>
      <c r="K26" s="23">
        <f t="shared" si="3"/>
        <v>0</v>
      </c>
      <c r="L26" s="23">
        <f t="shared" ref="L26:U26" si="4">(SUM((IF(L18&gt;0,1,0)+IF(L19&gt;0,1,0)+IF(L20&gt;0,1,0)+IF(L21&gt;0,1,0)+IF(L22&gt;0,1,0)+IF(L23&gt;0,1,0)+IF(L24&gt;0,1,0)+IF(L25&gt;0,1,0)))/8)</f>
        <v>0</v>
      </c>
      <c r="M26" s="23">
        <f t="shared" si="4"/>
        <v>0</v>
      </c>
      <c r="N26" s="23">
        <f t="shared" si="4"/>
        <v>0</v>
      </c>
      <c r="O26" s="23">
        <f t="shared" si="4"/>
        <v>0</v>
      </c>
      <c r="P26" s="23">
        <f t="shared" si="4"/>
        <v>0</v>
      </c>
      <c r="Q26" s="23">
        <f t="shared" si="4"/>
        <v>0</v>
      </c>
      <c r="R26" s="23">
        <f t="shared" si="4"/>
        <v>0</v>
      </c>
      <c r="S26" s="23">
        <f t="shared" si="4"/>
        <v>0</v>
      </c>
      <c r="T26" s="23">
        <f t="shared" si="4"/>
        <v>0</v>
      </c>
      <c r="U26" s="23">
        <f t="shared" si="4"/>
        <v>0</v>
      </c>
      <c r="V26" s="23">
        <f>(SUM(IF(V18=$B$4,1,0)+IF(V19=$B$4,1,0)+IF(V20=$B$4,1,0)+IF(V21=$B$4,1,0)+IF(V22=$B$4,1,0)+IF(V23=$B$4,1,0)+IF(V24=$B$4,1,0)+IF(V25=$B$4,1,0)))/8</f>
        <v>1</v>
      </c>
    </row>
    <row r="27" spans="1:22" ht="15">
      <c r="A27" s="31" t="s">
        <v>49</v>
      </c>
      <c r="B27" s="14"/>
      <c r="C27" s="15"/>
      <c r="D27" s="15"/>
      <c r="E27" s="15"/>
      <c r="F27" s="15"/>
      <c r="G27" s="15"/>
      <c r="H27" s="15"/>
      <c r="I27" s="15"/>
      <c r="J27" s="15"/>
      <c r="K27" s="15"/>
      <c r="L27" s="15"/>
      <c r="M27" s="15"/>
      <c r="N27" s="15"/>
      <c r="O27" s="15"/>
      <c r="P27" s="15"/>
      <c r="Q27" s="15"/>
      <c r="R27" s="15"/>
      <c r="S27" s="15"/>
      <c r="T27" s="15"/>
      <c r="U27" s="15"/>
      <c r="V27" s="16"/>
    </row>
    <row r="28" spans="1:22">
      <c r="A28" s="39" t="s">
        <v>50</v>
      </c>
      <c r="B28" s="7"/>
      <c r="C28" s="7"/>
      <c r="D28" s="7"/>
      <c r="E28" s="7"/>
      <c r="F28" s="7"/>
      <c r="G28" s="7"/>
      <c r="H28" s="7"/>
      <c r="I28" s="7"/>
      <c r="J28" s="7"/>
      <c r="K28" s="7"/>
      <c r="L28" s="7"/>
      <c r="M28" s="7"/>
      <c r="N28" s="7"/>
      <c r="O28" s="7"/>
      <c r="P28" s="7"/>
      <c r="Q28" s="7"/>
      <c r="R28" s="7"/>
      <c r="S28" s="7"/>
      <c r="T28" s="7"/>
      <c r="U28" s="7"/>
      <c r="V28" s="30">
        <f t="shared" ref="V28:V34" si="5">(SUM(IF(B28&gt;0,1,0)+ IF(C28&gt;0,1,0)+IF(D28&gt;0,1,0)+IF(E28&gt;0,1,0)+IF(F28&gt;0,1,0)+IF(G28&gt;0,1,0)+IF(H28&gt;0,1,0)+IF(I28&gt;0,1,0)+IF(J28&gt;0,1,0)+IF(K28&gt;0,1,0)+IF(L28&gt;0,1,0)+IF(M28&gt;0,1,0)+IF(N28&gt;0,1,0)+IF(O28&gt;0,1,0)+IF(P28&gt;0,1,0)+IF(Q28&gt;0,1,0)+IF(R28&gt;0,1,0)+IF(S28&gt;0,1,0)+IF(T28&gt;0,1,0)+IF(U28&gt;0,1,0)))</f>
        <v>0</v>
      </c>
    </row>
    <row r="29" spans="1:22">
      <c r="A29" s="39" t="s">
        <v>51</v>
      </c>
      <c r="B29" s="7"/>
      <c r="C29" s="7"/>
      <c r="D29" s="7"/>
      <c r="E29" s="7"/>
      <c r="F29" s="7"/>
      <c r="G29" s="7"/>
      <c r="H29" s="7"/>
      <c r="I29" s="7"/>
      <c r="J29" s="7"/>
      <c r="K29" s="7"/>
      <c r="L29" s="7"/>
      <c r="M29" s="7"/>
      <c r="N29" s="7"/>
      <c r="O29" s="7"/>
      <c r="P29" s="7"/>
      <c r="Q29" s="7"/>
      <c r="R29" s="7"/>
      <c r="S29" s="7"/>
      <c r="T29" s="7"/>
      <c r="U29" s="7"/>
      <c r="V29" s="30">
        <f t="shared" si="5"/>
        <v>0</v>
      </c>
    </row>
    <row r="30" spans="1:22">
      <c r="A30" s="36" t="s">
        <v>52</v>
      </c>
      <c r="B30" s="7"/>
      <c r="C30" s="7"/>
      <c r="D30" s="7"/>
      <c r="E30" s="7"/>
      <c r="F30" s="7"/>
      <c r="G30" s="7"/>
      <c r="H30" s="7"/>
      <c r="I30" s="7"/>
      <c r="J30" s="7"/>
      <c r="K30" s="7"/>
      <c r="L30" s="7"/>
      <c r="M30" s="7"/>
      <c r="N30" s="7"/>
      <c r="O30" s="7"/>
      <c r="P30" s="7"/>
      <c r="Q30" s="7"/>
      <c r="R30" s="7"/>
      <c r="S30" s="7"/>
      <c r="T30" s="7"/>
      <c r="U30" s="7"/>
      <c r="V30" s="30">
        <f t="shared" si="5"/>
        <v>0</v>
      </c>
    </row>
    <row r="31" spans="1:22">
      <c r="A31" s="39" t="s">
        <v>53</v>
      </c>
      <c r="B31" s="7"/>
      <c r="C31" s="7"/>
      <c r="D31" s="7"/>
      <c r="E31" s="7"/>
      <c r="F31" s="7"/>
      <c r="G31" s="7"/>
      <c r="H31" s="7"/>
      <c r="I31" s="7"/>
      <c r="J31" s="7"/>
      <c r="K31" s="7"/>
      <c r="L31" s="7"/>
      <c r="M31" s="7"/>
      <c r="N31" s="7"/>
      <c r="O31" s="7"/>
      <c r="P31" s="7"/>
      <c r="Q31" s="7"/>
      <c r="R31" s="7"/>
      <c r="S31" s="7"/>
      <c r="T31" s="7"/>
      <c r="U31" s="7"/>
      <c r="V31" s="30">
        <f t="shared" si="5"/>
        <v>0</v>
      </c>
    </row>
    <row r="32" spans="1:22">
      <c r="A32" s="37" t="s">
        <v>54</v>
      </c>
      <c r="B32" s="7"/>
      <c r="C32" s="7"/>
      <c r="D32" s="7"/>
      <c r="E32" s="7"/>
      <c r="F32" s="7"/>
      <c r="G32" s="7"/>
      <c r="H32" s="7"/>
      <c r="I32" s="7"/>
      <c r="J32" s="7"/>
      <c r="K32" s="7"/>
      <c r="L32" s="7"/>
      <c r="M32" s="7"/>
      <c r="N32" s="7"/>
      <c r="O32" s="7"/>
      <c r="P32" s="7"/>
      <c r="Q32" s="7"/>
      <c r="R32" s="7"/>
      <c r="S32" s="7"/>
      <c r="T32" s="7"/>
      <c r="U32" s="7"/>
      <c r="V32" s="30">
        <f t="shared" si="5"/>
        <v>0</v>
      </c>
    </row>
    <row r="33" spans="1:22">
      <c r="A33" s="40" t="s">
        <v>55</v>
      </c>
      <c r="B33" s="7"/>
      <c r="C33" s="7"/>
      <c r="D33" s="7"/>
      <c r="E33" s="7"/>
      <c r="F33" s="7"/>
      <c r="G33" s="7"/>
      <c r="H33" s="7"/>
      <c r="I33" s="7"/>
      <c r="J33" s="7"/>
      <c r="K33" s="7"/>
      <c r="L33" s="7"/>
      <c r="M33" s="7"/>
      <c r="N33" s="7"/>
      <c r="O33" s="7"/>
      <c r="P33" s="7"/>
      <c r="Q33" s="7"/>
      <c r="R33" s="7"/>
      <c r="S33" s="7"/>
      <c r="T33" s="7"/>
      <c r="U33" s="7"/>
      <c r="V33" s="30">
        <f t="shared" si="5"/>
        <v>0</v>
      </c>
    </row>
    <row r="34" spans="1:22" ht="13.5" thickBot="1">
      <c r="A34" s="41" t="s">
        <v>56</v>
      </c>
      <c r="B34" s="34"/>
      <c r="C34" s="34"/>
      <c r="D34" s="34"/>
      <c r="E34" s="34"/>
      <c r="F34" s="34"/>
      <c r="G34" s="34"/>
      <c r="H34" s="34"/>
      <c r="I34" s="34"/>
      <c r="J34" s="34"/>
      <c r="K34" s="34"/>
      <c r="L34" s="34"/>
      <c r="M34" s="34"/>
      <c r="N34" s="34"/>
      <c r="O34" s="34"/>
      <c r="P34" s="34"/>
      <c r="Q34" s="34"/>
      <c r="R34" s="34"/>
      <c r="S34" s="34"/>
      <c r="T34" s="34"/>
      <c r="U34" s="34"/>
      <c r="V34" s="30">
        <f t="shared" si="5"/>
        <v>0</v>
      </c>
    </row>
    <row r="35" spans="1:22" ht="13.5" thickBot="1">
      <c r="A35" s="33" t="s">
        <v>33</v>
      </c>
      <c r="B35" s="23">
        <f>(SUM((IF(B28&gt;0,1,0)+IF(B29&gt;0,1,0)+IF(B30&gt;0,1,0)+IF(B31&gt;0,1,0)+IF(B32&gt;0,1,0)+IF(B33&gt;0,1,0)+IF(B34&gt;0,1,0)))/7)</f>
        <v>0</v>
      </c>
      <c r="C35" s="23">
        <f t="shared" ref="C35:M35" si="6">(SUM((IF(C28&gt;0,1,0)+IF(C29&gt;0,1,0)+IF(C30&gt;0,1,0)+IF(C31&gt;0,1,0)+IF(C32&gt;0,1,0)+IF(C33&gt;0,1,0)+IF(C34&gt;0,1,0)))/7)</f>
        <v>0</v>
      </c>
      <c r="D35" s="23">
        <f t="shared" si="6"/>
        <v>0</v>
      </c>
      <c r="E35" s="23">
        <f t="shared" si="6"/>
        <v>0</v>
      </c>
      <c r="F35" s="23">
        <f t="shared" si="6"/>
        <v>0</v>
      </c>
      <c r="G35" s="23">
        <f t="shared" si="6"/>
        <v>0</v>
      </c>
      <c r="H35" s="23">
        <f t="shared" si="6"/>
        <v>0</v>
      </c>
      <c r="I35" s="23">
        <f t="shared" si="6"/>
        <v>0</v>
      </c>
      <c r="J35" s="23">
        <f t="shared" si="6"/>
        <v>0</v>
      </c>
      <c r="K35" s="23">
        <f t="shared" si="6"/>
        <v>0</v>
      </c>
      <c r="L35" s="23">
        <f t="shared" si="6"/>
        <v>0</v>
      </c>
      <c r="M35" s="23">
        <f t="shared" si="6"/>
        <v>0</v>
      </c>
      <c r="N35" s="23">
        <f t="shared" ref="N35:U35" si="7">(SUM((IF(N28&gt;0,1,0)+IF(N29&gt;0,1,0)+IF(N30&gt;0,1,0)+IF(N31&gt;0,1,0)+IF(N32&gt;0,1,0)+IF(N33&gt;0,1,0)+IF(N34&gt;0,1,0)))/7)</f>
        <v>0</v>
      </c>
      <c r="O35" s="23">
        <f t="shared" si="7"/>
        <v>0</v>
      </c>
      <c r="P35" s="23">
        <f t="shared" si="7"/>
        <v>0</v>
      </c>
      <c r="Q35" s="23">
        <f t="shared" si="7"/>
        <v>0</v>
      </c>
      <c r="R35" s="23">
        <f t="shared" si="7"/>
        <v>0</v>
      </c>
      <c r="S35" s="23">
        <f t="shared" si="7"/>
        <v>0</v>
      </c>
      <c r="T35" s="23">
        <f t="shared" si="7"/>
        <v>0</v>
      </c>
      <c r="U35" s="23">
        <f t="shared" si="7"/>
        <v>0</v>
      </c>
      <c r="V35" s="23">
        <f>(SUM(IF(V28=$B$4,1,0)+IF(V29=$B$4,1,0)+IF(V30=$B$4,1,0)+IF(V31=$B$4,1,0)+IF(V32=$B$4,1,0)+IF(V33=$B$4,1,0)+IF(V34=$B$4,1,0)))/7</f>
        <v>1</v>
      </c>
    </row>
    <row r="36" spans="1:22" ht="15">
      <c r="A36" s="31" t="s">
        <v>57</v>
      </c>
      <c r="B36" s="14"/>
      <c r="C36" s="15"/>
      <c r="D36" s="15"/>
      <c r="E36" s="15"/>
      <c r="F36" s="15"/>
      <c r="G36" s="15"/>
      <c r="H36" s="15"/>
      <c r="I36" s="15"/>
      <c r="J36" s="15"/>
      <c r="K36" s="15"/>
      <c r="L36" s="15"/>
      <c r="M36" s="15"/>
      <c r="N36" s="15"/>
      <c r="O36" s="15"/>
      <c r="P36" s="15"/>
      <c r="Q36" s="15"/>
      <c r="R36" s="15"/>
      <c r="S36" s="15"/>
      <c r="T36" s="15"/>
      <c r="U36" s="15"/>
      <c r="V36" s="16"/>
    </row>
    <row r="37" spans="1:22">
      <c r="A37" s="39" t="s">
        <v>58</v>
      </c>
      <c r="B37" s="7"/>
      <c r="C37" s="7"/>
      <c r="D37" s="7"/>
      <c r="E37" s="7"/>
      <c r="F37" s="7"/>
      <c r="G37" s="7"/>
      <c r="H37" s="7"/>
      <c r="I37" s="7"/>
      <c r="J37" s="7"/>
      <c r="K37" s="7"/>
      <c r="L37" s="7"/>
      <c r="M37" s="7"/>
      <c r="N37" s="7"/>
      <c r="O37" s="7"/>
      <c r="P37" s="7"/>
      <c r="Q37" s="7"/>
      <c r="R37" s="7"/>
      <c r="S37" s="7"/>
      <c r="T37" s="7"/>
      <c r="U37" s="7"/>
      <c r="V37" s="30">
        <f>(SUM(IF(B37&gt;0,1,0)+ IF(C37&gt;0,1,0)+IF(D37&gt;0,1,0)+IF(E37&gt;0,1,0)+IF(F37&gt;0,1,0)+IF(G37&gt;0,1,0)+IF(H37&gt;0,1,0)+IF(I37&gt;0,1,0)+IF(J37&gt;0,1,0)+IF(K37&gt;0,1,0)+IF(L37&gt;0,1,0)+IF(M37&gt;0,1,0)+IF(N37&gt;0,1,0)+IF(O37&gt;0,1,0)+IF(P37&gt;0,1,0)+IF(Q37&gt;0,1,0)+IF(R37&gt;0,1,0)+IF(S37&gt;0,1,0)+IF(T37&gt;0,1,0)+IF(U37&gt;0,1,0)))</f>
        <v>0</v>
      </c>
    </row>
    <row r="38" spans="1:22">
      <c r="A38" s="39" t="s">
        <v>59</v>
      </c>
      <c r="B38" s="7"/>
      <c r="C38" s="7"/>
      <c r="D38" s="7"/>
      <c r="E38" s="7"/>
      <c r="F38" s="7"/>
      <c r="G38" s="7"/>
      <c r="H38" s="7"/>
      <c r="I38" s="7"/>
      <c r="J38" s="7"/>
      <c r="K38" s="7"/>
      <c r="L38" s="7"/>
      <c r="M38" s="7"/>
      <c r="N38" s="7"/>
      <c r="O38" s="7"/>
      <c r="P38" s="7"/>
      <c r="Q38" s="7"/>
      <c r="R38" s="7"/>
      <c r="S38" s="7"/>
      <c r="T38" s="7"/>
      <c r="U38" s="7"/>
      <c r="V38" s="30">
        <f>(SUM(IF(B38&gt;0,1,0)+ IF(C38&gt;0,1,0)+IF(D38&gt;0,1,0)+IF(E38&gt;0,1,0)+IF(F38&gt;0,1,0)+IF(G38&gt;0,1,0)+IF(H38&gt;0,1,0)+IF(I38&gt;0,1,0)+IF(J38&gt;0,1,0)+IF(K38&gt;0,1,0)+IF(L38&gt;0,1,0)+IF(M38&gt;0,1,0)+IF(N38&gt;0,1,0)+IF(O38&gt;0,1,0)+IF(P38&gt;0,1,0)+IF(Q38&gt;0,1,0)+IF(R38&gt;0,1,0)+IF(S38&gt;0,1,0)+IF(T38&gt;0,1,0)+IF(U38&gt;0,1,0)))</f>
        <v>0</v>
      </c>
    </row>
    <row r="39" spans="1:22" ht="34.5" thickBot="1">
      <c r="A39" s="41" t="s">
        <v>60</v>
      </c>
      <c r="B39" s="34"/>
      <c r="C39" s="34"/>
      <c r="D39" s="34"/>
      <c r="E39" s="34"/>
      <c r="F39" s="34"/>
      <c r="G39" s="34"/>
      <c r="H39" s="34"/>
      <c r="I39" s="34"/>
      <c r="J39" s="34"/>
      <c r="K39" s="34"/>
      <c r="L39" s="34"/>
      <c r="M39" s="34"/>
      <c r="N39" s="34"/>
      <c r="O39" s="34"/>
      <c r="P39" s="34"/>
      <c r="Q39" s="34"/>
      <c r="R39" s="34"/>
      <c r="S39" s="34"/>
      <c r="T39" s="34"/>
      <c r="U39" s="34"/>
      <c r="V39" s="30">
        <f>(SUM(IF(B39&gt;0,1,0)+ IF(C39&gt;0,1,0)+IF(D39&gt;0,1,0)+IF(E39&gt;0,1,0)+IF(F39&gt;0,1,0)+IF(G39&gt;0,1,0)+IF(H39&gt;0,1,0)+IF(I39&gt;0,1,0)+IF(J39&gt;0,1,0)+IF(K39&gt;0,1,0)+IF(L39&gt;0,1,0)+IF(M39&gt;0,1,0)+IF(N39&gt;0,1,0)+IF(O39&gt;0,1,0)+IF(P39&gt;0,1,0)+IF(Q39&gt;0,1,0)+IF(R39&gt;0,1,0)+IF(S39&gt;0,1,0)+IF(T39&gt;0,1,0)+IF(U39&gt;0,1,0)))</f>
        <v>0</v>
      </c>
    </row>
    <row r="40" spans="1:22" ht="13.5" thickBot="1">
      <c r="A40" s="33" t="s">
        <v>33</v>
      </c>
      <c r="B40" s="23">
        <f>(SUM((IF(B37&gt;0,1,0)+IF(B38&gt;0,1,0)+IF(B48&gt;0,1,0)))/3)</f>
        <v>0</v>
      </c>
      <c r="C40" s="23">
        <f t="shared" ref="C40:U40" si="8">(SUM((IF(C37&gt;0,1,0)+IF(C38&gt;0,1,0)+IF(C48&gt;0,1,0)))/3)</f>
        <v>0</v>
      </c>
      <c r="D40" s="23">
        <f t="shared" si="8"/>
        <v>0</v>
      </c>
      <c r="E40" s="23">
        <f t="shared" si="8"/>
        <v>0</v>
      </c>
      <c r="F40" s="23">
        <f t="shared" si="8"/>
        <v>0</v>
      </c>
      <c r="G40" s="23">
        <f t="shared" si="8"/>
        <v>0</v>
      </c>
      <c r="H40" s="23">
        <f t="shared" si="8"/>
        <v>0</v>
      </c>
      <c r="I40" s="23">
        <f t="shared" si="8"/>
        <v>0</v>
      </c>
      <c r="J40" s="23">
        <f t="shared" si="8"/>
        <v>0</v>
      </c>
      <c r="K40" s="23">
        <f t="shared" si="8"/>
        <v>0</v>
      </c>
      <c r="L40" s="23">
        <f t="shared" si="8"/>
        <v>0</v>
      </c>
      <c r="M40" s="23">
        <f t="shared" si="8"/>
        <v>0</v>
      </c>
      <c r="N40" s="23">
        <f t="shared" si="8"/>
        <v>0</v>
      </c>
      <c r="O40" s="23">
        <f t="shared" si="8"/>
        <v>0</v>
      </c>
      <c r="P40" s="23">
        <f t="shared" si="8"/>
        <v>0</v>
      </c>
      <c r="Q40" s="23">
        <f t="shared" si="8"/>
        <v>0</v>
      </c>
      <c r="R40" s="23">
        <f t="shared" si="8"/>
        <v>0</v>
      </c>
      <c r="S40" s="23">
        <f t="shared" si="8"/>
        <v>0</v>
      </c>
      <c r="T40" s="23">
        <f t="shared" si="8"/>
        <v>0</v>
      </c>
      <c r="U40" s="23">
        <f t="shared" si="8"/>
        <v>0</v>
      </c>
      <c r="V40" s="23">
        <f>(SUM(IF(V37=$B$4,1,0)+IF(V38=$B$4,1,0)+IF(V39=$B$4,1,0)))/3</f>
        <v>1</v>
      </c>
    </row>
    <row r="41" spans="1:22" ht="15">
      <c r="A41" s="31" t="s">
        <v>61</v>
      </c>
      <c r="B41" s="14"/>
      <c r="C41" s="15"/>
      <c r="D41" s="15"/>
      <c r="E41" s="15"/>
      <c r="F41" s="15"/>
      <c r="G41" s="15"/>
      <c r="H41" s="15"/>
      <c r="I41" s="15"/>
      <c r="J41" s="15"/>
      <c r="K41" s="15"/>
      <c r="L41" s="15"/>
      <c r="M41" s="15"/>
      <c r="N41" s="15"/>
      <c r="O41" s="15"/>
      <c r="P41" s="15"/>
      <c r="Q41" s="15"/>
      <c r="R41" s="15"/>
      <c r="S41" s="15"/>
      <c r="T41" s="15"/>
      <c r="U41" s="15"/>
      <c r="V41" s="16"/>
    </row>
    <row r="42" spans="1:22">
      <c r="A42" s="39" t="s">
        <v>62</v>
      </c>
      <c r="B42" s="7"/>
      <c r="C42" s="7"/>
      <c r="D42" s="7"/>
      <c r="E42" s="7"/>
      <c r="F42" s="7"/>
      <c r="G42" s="7"/>
      <c r="H42" s="7"/>
      <c r="I42" s="7"/>
      <c r="J42" s="7"/>
      <c r="K42" s="7"/>
      <c r="L42" s="7"/>
      <c r="M42" s="7"/>
      <c r="N42" s="7"/>
      <c r="O42" s="7"/>
      <c r="P42" s="7"/>
      <c r="Q42" s="7"/>
      <c r="R42" s="7"/>
      <c r="S42" s="7"/>
      <c r="T42" s="7"/>
      <c r="U42" s="7"/>
      <c r="V42" s="30">
        <f>(SUM(IF(B42&gt;0,1,0)+ IF(C42&gt;0,1,0)+IF(D42&gt;0,1,0)+IF(E42&gt;0,1,0)+IF(F42&gt;0,1,0)+IF(G42&gt;0,1,0)+IF(H42&gt;0,1,0)+IF(I42&gt;0,1,0)+IF(J42&gt;0,1,0)+IF(K42&gt;0,1,0)+IF(L42&gt;0,1,0)+IF(M42&gt;0,1,0)+IF(N42&gt;0,1,0)+IF(O42&gt;0,1,0)+IF(P42&gt;0,1,0)+IF(Q42&gt;0,1,0)+IF(R42&gt;0,1,0)+IF(S42&gt;0,1,0)+IF(T42&gt;0,1,0)+IF(U42&gt;0,1,0)))</f>
        <v>0</v>
      </c>
    </row>
    <row r="43" spans="1:22" ht="13.5" thickBot="1">
      <c r="A43" s="39" t="s">
        <v>63</v>
      </c>
      <c r="B43" s="7"/>
      <c r="C43" s="7"/>
      <c r="D43" s="7"/>
      <c r="E43" s="7"/>
      <c r="F43" s="7"/>
      <c r="G43" s="7"/>
      <c r="H43" s="7"/>
      <c r="I43" s="7"/>
      <c r="J43" s="7"/>
      <c r="K43" s="7"/>
      <c r="L43" s="7"/>
      <c r="M43" s="7"/>
      <c r="N43" s="7"/>
      <c r="O43" s="7"/>
      <c r="P43" s="7"/>
      <c r="Q43" s="7"/>
      <c r="R43" s="7"/>
      <c r="S43" s="7"/>
      <c r="T43" s="7"/>
      <c r="U43" s="7"/>
      <c r="V43" s="30">
        <f>(SUM(IF(B43&gt;0,1,0)+ IF(C43&gt;0,1,0)+IF(D43&gt;0,1,0)+IF(E43&gt;0,1,0)+IF(F43&gt;0,1,0)+IF(G43&gt;0,1,0)+IF(H43&gt;0,1,0)+IF(I43&gt;0,1,0)+IF(J43&gt;0,1,0)+IF(K43&gt;0,1,0)+IF(L43&gt;0,1,0)+IF(M43&gt;0,1,0)+IF(N43&gt;0,1,0)+IF(O43&gt;0,1,0)+IF(P43&gt;0,1,0)+IF(Q43&gt;0,1,0)+IF(R43&gt;0,1,0)+IF(S43&gt;0,1,0)+IF(T43&gt;0,1,0)+IF(U43&gt;0,1,0)))</f>
        <v>0</v>
      </c>
    </row>
    <row r="44" spans="1:22" ht="13.5" thickBot="1">
      <c r="A44" s="33" t="s">
        <v>33</v>
      </c>
      <c r="B44" s="23">
        <f>(SUM((IF(B42&gt;0,1,0)+IF(B43&gt;0,1,0)))/2)</f>
        <v>0</v>
      </c>
      <c r="C44" s="23">
        <f t="shared" ref="C44:U44" si="9">(SUM((IF(C42&gt;0,1,0)+IF(C43&gt;0,1,0)))/2)</f>
        <v>0</v>
      </c>
      <c r="D44" s="23">
        <f t="shared" si="9"/>
        <v>0</v>
      </c>
      <c r="E44" s="23">
        <f t="shared" si="9"/>
        <v>0</v>
      </c>
      <c r="F44" s="23">
        <f t="shared" si="9"/>
        <v>0</v>
      </c>
      <c r="G44" s="23">
        <f t="shared" si="9"/>
        <v>0</v>
      </c>
      <c r="H44" s="23">
        <f t="shared" si="9"/>
        <v>0</v>
      </c>
      <c r="I44" s="23">
        <f t="shared" si="9"/>
        <v>0</v>
      </c>
      <c r="J44" s="23">
        <f t="shared" si="9"/>
        <v>0</v>
      </c>
      <c r="K44" s="23">
        <f t="shared" si="9"/>
        <v>0</v>
      </c>
      <c r="L44" s="23">
        <f t="shared" si="9"/>
        <v>0</v>
      </c>
      <c r="M44" s="23">
        <f t="shared" si="9"/>
        <v>0</v>
      </c>
      <c r="N44" s="23">
        <f t="shared" si="9"/>
        <v>0</v>
      </c>
      <c r="O44" s="23">
        <f t="shared" si="9"/>
        <v>0</v>
      </c>
      <c r="P44" s="23">
        <f t="shared" si="9"/>
        <v>0</v>
      </c>
      <c r="Q44" s="23">
        <f t="shared" si="9"/>
        <v>0</v>
      </c>
      <c r="R44" s="23">
        <f t="shared" si="9"/>
        <v>0</v>
      </c>
      <c r="S44" s="23">
        <f t="shared" si="9"/>
        <v>0</v>
      </c>
      <c r="T44" s="23">
        <f t="shared" si="9"/>
        <v>0</v>
      </c>
      <c r="U44" s="23">
        <f t="shared" si="9"/>
        <v>0</v>
      </c>
      <c r="V44" s="23">
        <f>(SUM(IF(V42=$B$4,1,0)+IF(V43=$B$4,1,0)))/2</f>
        <v>1</v>
      </c>
    </row>
  </sheetData>
  <sheetProtection selectLockedCells="1"/>
  <mergeCells count="5">
    <mergeCell ref="J2:V2"/>
    <mergeCell ref="Q4:V4"/>
    <mergeCell ref="A3:C3"/>
    <mergeCell ref="H1:V1"/>
    <mergeCell ref="D4:J4"/>
  </mergeCells>
  <phoneticPr fontId="0" type="noConversion"/>
  <dataValidations count="1">
    <dataValidation type="list" allowBlank="1" showInputMessage="1" showErrorMessage="1" sqref="B37:U39 B8:U8 B42:U43 B18:U25 B11:U15 B28:U34" xr:uid="{0EA6923B-3B28-4D72-A9E1-65186B30E1BE}">
      <formula1>$AD$1:$AD$4</formula1>
    </dataValidation>
  </dataValidations>
  <printOptions horizontalCentered="1" verticalCentered="1"/>
  <pageMargins left="0.15748031496062992" right="0.15748031496062992" top="0.23622047244094491" bottom="0.27559055118110237" header="0.15748031496062992" footer="0.15748031496062992"/>
  <pageSetup paperSize="9" scale="67" fitToHeight="4" orientation="landscape" cellComments="asDisplayed" horizontalDpi="300" verticalDpi="300" r:id="rId1"/>
  <headerFooter alignWithMargins="0">
    <oddFooter>&amp;R&amp;6&amp;P    &amp;D    &amp;F</oddFooter>
  </headerFooter>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D06512-631B-4F4A-A029-7568EC194308}">
  <sheetPr codeName="Sheet1"/>
  <dimension ref="A1:A37"/>
  <sheetViews>
    <sheetView workbookViewId="0">
      <selection activeCell="A3" sqref="A3"/>
    </sheetView>
  </sheetViews>
  <sheetFormatPr defaultColWidth="64.140625" defaultRowHeight="12.75"/>
  <cols>
    <col min="1" max="16384" width="64.140625" style="1"/>
  </cols>
  <sheetData>
    <row r="1" spans="1:1" ht="19.5">
      <c r="A1" s="9" t="s">
        <v>64</v>
      </c>
    </row>
    <row r="2" spans="1:1" ht="6" customHeight="1">
      <c r="A2" s="10"/>
    </row>
    <row r="3" spans="1:1" ht="19.5" customHeight="1">
      <c r="A3" s="35" t="s">
        <v>65</v>
      </c>
    </row>
    <row r="4" spans="1:1" ht="6" customHeight="1">
      <c r="A4" s="10"/>
    </row>
    <row r="5" spans="1:1" ht="57.75" customHeight="1">
      <c r="A5" s="11" t="s">
        <v>66</v>
      </c>
    </row>
    <row r="6" spans="1:1" ht="6" customHeight="1">
      <c r="A6" s="10"/>
    </row>
    <row r="7" spans="1:1" ht="54.75" customHeight="1">
      <c r="A7" s="11" t="s">
        <v>67</v>
      </c>
    </row>
    <row r="8" spans="1:1" ht="6" customHeight="1">
      <c r="A8" s="10"/>
    </row>
    <row r="9" spans="1:1" ht="82.5" customHeight="1">
      <c r="A9" s="11" t="s">
        <v>68</v>
      </c>
    </row>
    <row r="10" spans="1:1" ht="6" customHeight="1">
      <c r="A10" s="10"/>
    </row>
    <row r="11" spans="1:1" ht="39.75" customHeight="1">
      <c r="A11" s="11" t="s">
        <v>69</v>
      </c>
    </row>
    <row r="12" spans="1:1" ht="6" customHeight="1">
      <c r="A12" s="10"/>
    </row>
    <row r="13" spans="1:1" ht="15">
      <c r="A13" s="11"/>
    </row>
    <row r="14" spans="1:1" ht="15">
      <c r="A14" s="11"/>
    </row>
    <row r="15" spans="1:1" ht="15">
      <c r="A15" s="11"/>
    </row>
    <row r="16" spans="1:1" ht="15">
      <c r="A16" s="11"/>
    </row>
    <row r="17" spans="1:1" ht="15">
      <c r="A17" s="11"/>
    </row>
    <row r="18" spans="1:1" ht="15">
      <c r="A18" s="11"/>
    </row>
    <row r="19" spans="1:1" ht="15">
      <c r="A19" s="11"/>
    </row>
    <row r="20" spans="1:1" ht="15">
      <c r="A20" s="11"/>
    </row>
    <row r="21" spans="1:1" ht="15">
      <c r="A21" s="11"/>
    </row>
    <row r="22" spans="1:1" ht="15">
      <c r="A22" s="11"/>
    </row>
    <row r="23" spans="1:1" ht="15">
      <c r="A23" s="11"/>
    </row>
    <row r="24" spans="1:1" ht="15">
      <c r="A24" s="11"/>
    </row>
    <row r="25" spans="1:1" ht="15">
      <c r="A25" s="11"/>
    </row>
    <row r="26" spans="1:1" ht="15">
      <c r="A26" s="11"/>
    </row>
    <row r="27" spans="1:1" ht="15">
      <c r="A27" s="11"/>
    </row>
    <row r="28" spans="1:1" ht="15">
      <c r="A28" s="11"/>
    </row>
    <row r="29" spans="1:1" ht="15">
      <c r="A29" s="11"/>
    </row>
    <row r="30" spans="1:1" ht="15">
      <c r="A30" s="11"/>
    </row>
    <row r="31" spans="1:1" ht="15">
      <c r="A31" s="11"/>
    </row>
    <row r="32" spans="1:1" ht="15">
      <c r="A32" s="12"/>
    </row>
    <row r="33" spans="1:1" ht="15">
      <c r="A33" s="13"/>
    </row>
    <row r="34" spans="1:1" ht="15">
      <c r="A34" s="13"/>
    </row>
    <row r="35" spans="1:1" ht="15">
      <c r="A35" s="13"/>
    </row>
    <row r="36" spans="1:1" ht="15">
      <c r="A36" s="13"/>
    </row>
    <row r="37" spans="1:1" ht="15">
      <c r="A37" s="13"/>
    </row>
  </sheetData>
  <phoneticPr fontId="19" type="noConversion"/>
  <pageMargins left="0.54" right="0.75" top="0.46" bottom="1" header="0.24" footer="0.5"/>
  <pageSetup paperSize="9" orientation="portrait" horizontalDpi="1200" verticalDpi="1200"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93C2AEE487F774399991693D3C18C93" ma:contentTypeVersion="11" ma:contentTypeDescription="Create a new document." ma:contentTypeScope="" ma:versionID="d5cf112d6f37f3934d9a6e7189a1025d">
  <xsd:schema xmlns:xsd="http://www.w3.org/2001/XMLSchema" xmlns:xs="http://www.w3.org/2001/XMLSchema" xmlns:p="http://schemas.microsoft.com/office/2006/metadata/properties" xmlns:ns2="c92da4c2-3322-4f03-860d-a30e8f80f0dd" xmlns:ns3="f6f592a6-fe5a-4799-aacd-4171be23574d" targetNamespace="http://schemas.microsoft.com/office/2006/metadata/properties" ma:root="true" ma:fieldsID="5476a89f1226df819271a8b99e124031" ns2:_="" ns3:_="">
    <xsd:import namespace="c92da4c2-3322-4f03-860d-a30e8f80f0dd"/>
    <xsd:import namespace="f6f592a6-fe5a-4799-aacd-4171be23574d"/>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SearchPropertie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92da4c2-3322-4f03-860d-a30e8f80f0d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98e950ff-f1bc-4f65-9ab7-38c216eebbce"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6f592a6-fe5a-4799-aacd-4171be23574d"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85352f95-2e44-4034-b744-835c37ca273d}" ma:internalName="TaxCatchAll" ma:showField="CatchAllData" ma:web="f6f592a6-fe5a-4799-aacd-4171be23574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CC4F499-94F3-407D-8650-7506ADC4B2FB}"/>
</file>

<file path=customXml/itemProps2.xml><?xml version="1.0" encoding="utf-8"?>
<ds:datastoreItem xmlns:ds="http://schemas.openxmlformats.org/officeDocument/2006/customXml" ds:itemID="{170410AB-EFB1-4AB2-A55E-482B00AE0ED9}"/>
</file>

<file path=docProps/app.xml><?xml version="1.0" encoding="utf-8"?>
<Properties xmlns="http://schemas.openxmlformats.org/officeDocument/2006/extended-properties" xmlns:vt="http://schemas.openxmlformats.org/officeDocument/2006/docPropsVTypes">
  <Application>Microsoft Excel Online</Application>
  <Manager/>
  <Company>Queensland Health</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Complaince Audit Tool for the Peritoneal Dialysis Peritonitics Clinical Pathway</dc:subject>
  <dc:creator>Queensland Health</dc:creator>
  <cp:keywords/>
  <dc:description/>
  <cp:lastModifiedBy>X</cp:lastModifiedBy>
  <cp:revision/>
  <dcterms:created xsi:type="dcterms:W3CDTF">2003-04-03T01:42:56Z</dcterms:created>
  <dcterms:modified xsi:type="dcterms:W3CDTF">2025-03-10T23:50:20Z</dcterms:modified>
  <cp:category/>
  <cp:contentStatus/>
</cp:coreProperties>
</file>