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24915" windowHeight="11700" activeTab="3"/>
  </bookViews>
  <sheets>
    <sheet name="TCHHS " sheetId="1" r:id="rId1"/>
    <sheet name="NWHHS" sheetId="2" r:id="rId2"/>
    <sheet name="CWHHS" sheetId="3" r:id="rId3"/>
    <sheet name="SWHHS" sheetId="4" r:id="rId4"/>
  </sheets>
  <definedNames>
    <definedName name="_xlnm.Print_Area" localSheetId="1">'NWHHS'!$A$1:$E$146</definedName>
    <definedName name="_xlnm.Print_Area" localSheetId="3">'SWHHS'!$A$1:$E$111</definedName>
    <definedName name="_xlnm.Print_Area" localSheetId="0">'TCHHS '!$A$1:$E$86</definedName>
  </definedNames>
  <calcPr fullCalcOnLoad="1"/>
</workbook>
</file>

<file path=xl/sharedStrings.xml><?xml version="1.0" encoding="utf-8"?>
<sst xmlns="http://schemas.openxmlformats.org/spreadsheetml/2006/main" count="687" uniqueCount="82">
  <si>
    <t>L13</t>
  </si>
  <si>
    <t>L25</t>
  </si>
  <si>
    <t>Base Salary</t>
  </si>
  <si>
    <t>Professional Development Allowance</t>
  </si>
  <si>
    <t>Motor Vehicle Allowance</t>
  </si>
  <si>
    <t>Attraction and Retention (35%)</t>
  </si>
  <si>
    <t>Rural and Remote (15%)</t>
  </si>
  <si>
    <t>Superannuation</t>
  </si>
  <si>
    <t>Rural and Remote (10%)</t>
  </si>
  <si>
    <t>Attraction and Retention (50%)</t>
  </si>
  <si>
    <t>Staff Specialist</t>
  </si>
  <si>
    <t>L18</t>
  </si>
  <si>
    <t>L27</t>
  </si>
  <si>
    <t>L1</t>
  </si>
  <si>
    <t>L9</t>
  </si>
  <si>
    <t>Emergency Department Allowance (25%)</t>
  </si>
  <si>
    <t>L2</t>
  </si>
  <si>
    <t xml:space="preserve">Inaccessibility Allowance - Thursday Island  ** </t>
  </si>
  <si>
    <t xml:space="preserve">Inaccessibility Allowance  – Thursday Island  ** </t>
  </si>
  <si>
    <t>Rural and Remote (5%) - Cairns based</t>
  </si>
  <si>
    <t>Plus</t>
  </si>
  <si>
    <t>On-Call</t>
  </si>
  <si>
    <t>Paid per occurrence</t>
  </si>
  <si>
    <t>Recalls</t>
  </si>
  <si>
    <t>Overtime</t>
  </si>
  <si>
    <t>Locality Allowance</t>
  </si>
  <si>
    <t>Paid per location</t>
  </si>
  <si>
    <t>Leave Loading</t>
  </si>
  <si>
    <t>Up to 14% paid on leave</t>
  </si>
  <si>
    <t>Rent Free Accommodation</t>
  </si>
  <si>
    <t>$17,000 grossed up taxable value</t>
  </si>
  <si>
    <t>Professional Development Leave</t>
  </si>
  <si>
    <t>Annual Leave</t>
  </si>
  <si>
    <t>5 weeks per year</t>
  </si>
  <si>
    <t>Range of special leave types</t>
  </si>
  <si>
    <t>Yes</t>
  </si>
  <si>
    <t>Fortnightly amount ($)*</t>
  </si>
  <si>
    <t>Yearly amount ($)*</t>
  </si>
  <si>
    <t>1:3 or 1:4 paid per occurrence</t>
  </si>
  <si>
    <t>3.6 weeks per year</t>
  </si>
  <si>
    <t>Federal Government Incentives</t>
  </si>
  <si>
    <t>http://www.health.gov.au/internet/main/publishing.nsf/content/rural-regional-health-australia-list-programmes</t>
  </si>
  <si>
    <t>* Paid pro-rata for engagement period or part time employee</t>
  </si>
  <si>
    <t>Professional Development Allowance -
Vocational Training Subsidy</t>
  </si>
  <si>
    <t>2.2 weeks per year</t>
  </si>
  <si>
    <t>Examination Leave</t>
  </si>
  <si>
    <t>As agreed</t>
  </si>
  <si>
    <t>Rural and Remote (15%) - Torres and Cape based</t>
  </si>
  <si>
    <t>REMUNERATION PACKAGE</t>
  </si>
  <si>
    <t xml:space="preserve">Inaccessibility Allowance - Mount Isa  ** </t>
  </si>
  <si>
    <t>Salary Sacraficing</t>
  </si>
  <si>
    <t>Indeminity</t>
  </si>
  <si>
    <t>As at 01/07/2019</t>
  </si>
  <si>
    <t>Travel to remote locations</t>
  </si>
  <si>
    <t>BASE PACKAGE</t>
  </si>
  <si>
    <t>Resident Medical Officer</t>
  </si>
  <si>
    <t>Yes - As per HHS Policy</t>
  </si>
  <si>
    <t>Paid by HHS</t>
  </si>
  <si>
    <t>Subsidised Utilities</t>
  </si>
  <si>
    <t>Staff Specialist - Emergency Department</t>
  </si>
  <si>
    <t>Staff Specialist - Flying Team</t>
  </si>
  <si>
    <t xml:space="preserve">Inaccessibility Allowance - Roma  ** </t>
  </si>
  <si>
    <t>Flying Team Allowance (50%)</t>
  </si>
  <si>
    <t>Agreed Private Practice</t>
  </si>
  <si>
    <t>MOR1-1</t>
  </si>
  <si>
    <t>MSR2-2</t>
  </si>
  <si>
    <t xml:space="preserve">Inaccessibility Allowance - Various ** </t>
  </si>
  <si>
    <t xml:space="preserve">Inaccessibility Allowance - Cloncurry ** </t>
  </si>
  <si>
    <t>up to 6 weeks per year</t>
  </si>
  <si>
    <t>Up to 27.5% paid on leave</t>
  </si>
  <si>
    <t xml:space="preserve">Inaccessibility Allowance - Longreach  ** </t>
  </si>
  <si>
    <t>Paid as per location</t>
  </si>
  <si>
    <t>Shift Penalties</t>
  </si>
  <si>
    <t>Unlimited</t>
  </si>
  <si>
    <t xml:space="preserve">Medical Practitioner with Private Practice </t>
  </si>
  <si>
    <t>Salary Sacrificing</t>
  </si>
  <si>
    <t>Indemnity</t>
  </si>
  <si>
    <t>** - 50% paid after six month completion period and then 25% paid in three monthly instalments thereafter</t>
  </si>
  <si>
    <t>** - 100% paid after twelve month completion period and then 25% paid in three monthly instalments thereafter</t>
  </si>
  <si>
    <t>Intern and Resident Medical Officer</t>
  </si>
  <si>
    <t>General Practitioner or Rural Generalist Provisional Fellow or Rural Generalist</t>
  </si>
  <si>
    <t>** - 50% paid after six month completion period and then 25% paid in three monthly installments therafter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</si>
</sst>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&quot;$&quot;* #,##0.0_-;\-&quot;$&quot;* #,##0.0_-;_-&quot;$&quot;* &quot;-&quot;??_-;_-@_-"/>
    <numFmt numFmtId="169" formatCode="_-&quot;$&quot;* #,##0_-;\-&quot;$&quot;* #,##0_-;_-&quot;$&quot;* &quot;-&quot;??_-;_-@_-"/>
    <numFmt numFmtId="170" formatCode="0.0"/>
    <numFmt numFmtId="171" formatCode="_-&quot;$&quot;* #,##0.0_-;\-&quot;$&quot;* #,##0.0_-;_-&quot;$&quot;* &quot;-&quot;?_-;_-@_-"/>
    <numFmt numFmtId="172" formatCode="&quot;$&quot;#,##0.000;[Red]\-&quot;$&quot;#,##0.000"/>
    <numFmt numFmtId="173" formatCode="_-&quot;$&quot;* #,##0.0000_-;\-&quot;$&quot;* #,##0.0000_-;_-&quot;$&quot;* &quot;-&quot;????_-;_-@_-"/>
    <numFmt numFmtId="174" formatCode="_-&quot;$&quot;* #,##0.000_-;\-&quot;$&quot;* #,##0.000_-;_-&quot;$&quot;* &quot;-&quot;???_-;_-@_-"/>
    <numFmt numFmtId="175" formatCode="_-&quot;$&quot;* #,##0.000_-;\-&quot;$&quot;* #,##0.000_-;_-&quot;$&quot;* &quot;-&quot;??_-;_-@_-"/>
    <numFmt numFmtId="176" formatCode="_-&quot;$&quot;* #,##0.0000_-;\-&quot;$&quot;* #,##0.0000_-;_-&quot;$&quot;* &quot;-&quot;??_-;_-@_-"/>
    <numFmt numFmtId="177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31F20"/>
      <name val="Arial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231F2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808080"/>
      </right>
      <top>
        <color indexed="63"/>
      </top>
      <bottom style="medium">
        <color rgb="FF80808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808080"/>
      </left>
      <right style="medium">
        <color rgb="FF808080"/>
      </right>
      <top>
        <color indexed="63"/>
      </top>
      <bottom>
        <color indexed="63"/>
      </bottom>
    </border>
    <border>
      <left style="medium">
        <color rgb="FF808080"/>
      </left>
      <right style="medium">
        <color rgb="FF808080"/>
      </right>
      <top>
        <color indexed="63"/>
      </top>
      <bottom style="medium">
        <color rgb="FF808080"/>
      </bottom>
    </border>
    <border>
      <left style="medium">
        <color rgb="FF808080"/>
      </left>
      <right>
        <color indexed="63"/>
      </right>
      <top>
        <color indexed="63"/>
      </top>
      <bottom style="medium">
        <color rgb="FF808080"/>
      </bottom>
    </border>
    <border>
      <left>
        <color indexed="63"/>
      </left>
      <right style="medium">
        <color rgb="FF808080"/>
      </right>
      <top style="thin"/>
      <bottom style="medium">
        <color rgb="FF80808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169" fontId="46" fillId="0" borderId="10" xfId="44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9" fontId="46" fillId="0" borderId="0" xfId="44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50" fillId="33" borderId="11" xfId="0" applyFont="1" applyFill="1" applyBorder="1" applyAlignment="1">
      <alignment vertical="center" wrapText="1"/>
    </xf>
    <xf numFmtId="169" fontId="50" fillId="33" borderId="11" xfId="44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169" fontId="50" fillId="33" borderId="10" xfId="44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right" vertical="center"/>
    </xf>
    <xf numFmtId="0" fontId="49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33" borderId="12" xfId="0" applyFont="1" applyFill="1" applyBorder="1" applyAlignment="1">
      <alignment horizontal="center" vertical="center" wrapText="1"/>
    </xf>
    <xf numFmtId="177" fontId="0" fillId="0" borderId="0" xfId="59" applyNumberFormat="1" applyFont="1" applyAlignment="1">
      <alignment/>
    </xf>
    <xf numFmtId="10" fontId="0" fillId="0" borderId="0" xfId="59" applyNumberFormat="1" applyFont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9" fillId="33" borderId="16" xfId="0" applyFont="1" applyFill="1" applyBorder="1" applyAlignment="1">
      <alignment vertical="center" wrapText="1"/>
    </xf>
    <xf numFmtId="0" fontId="49" fillId="33" borderId="17" xfId="0" applyFont="1" applyFill="1" applyBorder="1" applyAlignment="1">
      <alignment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3" fillId="0" borderId="13" xfId="53" applyFont="1" applyBorder="1" applyAlignment="1">
      <alignment horizontal="left" vertical="center" wrapText="1"/>
    </xf>
    <xf numFmtId="0" fontId="53" fillId="0" borderId="14" xfId="53" applyFont="1" applyBorder="1" applyAlignment="1">
      <alignment horizontal="left" vertical="center" wrapText="1"/>
    </xf>
    <xf numFmtId="0" fontId="53" fillId="0" borderId="15" xfId="53" applyFont="1" applyBorder="1" applyAlignment="1">
      <alignment horizontal="left" vertical="center" wrapText="1"/>
    </xf>
    <xf numFmtId="0" fontId="38" fillId="0" borderId="13" xfId="53" applyBorder="1" applyAlignment="1">
      <alignment horizontal="left" vertical="center" wrapText="1"/>
    </xf>
    <xf numFmtId="0" fontId="52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alth.gov.au/internet/main/publishing.nsf/content/rural-regional-health-australia-list-programmes" TargetMode="External" /><Relationship Id="rId2" Type="http://schemas.openxmlformats.org/officeDocument/2006/relationships/hyperlink" Target="http://www.health.gov.au/internet/main/publishing.nsf/content/rural-regional-health-australia-list-programmes" TargetMode="External" /><Relationship Id="rId3" Type="http://schemas.openxmlformats.org/officeDocument/2006/relationships/hyperlink" Target="http://www.health.gov.au/internet/main/publishing.nsf/content/rural-regional-health-australia-list-programmes" TargetMode="External" /><Relationship Id="rId4" Type="http://schemas.openxmlformats.org/officeDocument/2006/relationships/hyperlink" Target="http://www.health.gov.au/internet/main/publishing.nsf/content/rural-regional-health-australia-list-programmes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ealth.gov.au/internet/main/publishing.nsf/content/rural-regional-health-australia-list-programmes" TargetMode="External" /><Relationship Id="rId2" Type="http://schemas.openxmlformats.org/officeDocument/2006/relationships/hyperlink" Target="http://www.health.gov.au/internet/main/publishing.nsf/content/rural-regional-health-australia-list-programmes" TargetMode="External" /><Relationship Id="rId3" Type="http://schemas.openxmlformats.org/officeDocument/2006/relationships/hyperlink" Target="http://www.health.gov.au/internet/main/publishing.nsf/content/rural-regional-health-australia-list-programmes" TargetMode="External" /><Relationship Id="rId4" Type="http://schemas.openxmlformats.org/officeDocument/2006/relationships/hyperlink" Target="http://www.health.gov.au/internet/main/publishing.nsf/content/rural-regional-health-australia-list-programmes" TargetMode="External" /><Relationship Id="rId5" Type="http://schemas.openxmlformats.org/officeDocument/2006/relationships/hyperlink" Target="http://www.health.gov.au/internet/main/publishing.nsf/content/rural-regional-health-australia-list-programmes" TargetMode="External" /><Relationship Id="rId6" Type="http://schemas.openxmlformats.org/officeDocument/2006/relationships/hyperlink" Target="http://www.health.gov.au/internet/main/publishing.nsf/content/rural-regional-health-australia-list-programmes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ealth.gov.au/internet/main/publishing.nsf/content/rural-regional-health-australia-list-programmes" TargetMode="External" /><Relationship Id="rId2" Type="http://schemas.openxmlformats.org/officeDocument/2006/relationships/hyperlink" Target="http://www.health.gov.au/internet/main/publishing.nsf/content/rural-regional-health-australia-list-programmes" TargetMode="External" /><Relationship Id="rId3" Type="http://schemas.openxmlformats.org/officeDocument/2006/relationships/hyperlink" Target="http://www.health.gov.au/internet/main/publishing.nsf/content/rural-regional-health-australia-list-programmes" TargetMode="External" /><Relationship Id="rId4" Type="http://schemas.openxmlformats.org/officeDocument/2006/relationships/hyperlink" Target="http://www.health.gov.au/internet/main/publishing.nsf/content/rural-regional-health-australia-list-programmes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health.gov.au/internet/main/publishing.nsf/content/rural-regional-health-australia-list-programmes" TargetMode="External" /><Relationship Id="rId2" Type="http://schemas.openxmlformats.org/officeDocument/2006/relationships/hyperlink" Target="http://www.health.gov.au/internet/main/publishing.nsf/content/rural-regional-health-australia-list-programmes" TargetMode="External" /><Relationship Id="rId3" Type="http://schemas.openxmlformats.org/officeDocument/2006/relationships/hyperlink" Target="http://www.health.gov.au/internet/main/publishing.nsf/content/rural-regional-health-australia-list-programmes" TargetMode="External" /><Relationship Id="rId4" Type="http://schemas.openxmlformats.org/officeDocument/2006/relationships/hyperlink" Target="http://www.health.gov.au/internet/main/publishing.nsf/content/rural-regional-health-australia-list-programmes" TargetMode="Externa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zoomScalePageLayoutView="0" workbookViewId="0" topLeftCell="A64">
      <selection activeCell="H78" sqref="H78"/>
    </sheetView>
  </sheetViews>
  <sheetFormatPr defaultColWidth="13.7109375" defaultRowHeight="15"/>
  <cols>
    <col min="1" max="1" width="53.8515625" style="1" customWidth="1"/>
    <col min="2" max="2" width="18.57421875" style="7" customWidth="1"/>
    <col min="3" max="3" width="17.00390625" style="7" customWidth="1"/>
    <col min="4" max="5" width="17.7109375" style="7" customWidth="1"/>
    <col min="6" max="6" width="9.28125" style="1" customWidth="1"/>
    <col min="7" max="7" width="13.7109375" style="1" customWidth="1"/>
    <col min="8" max="16384" width="13.7109375" style="1" customWidth="1"/>
  </cols>
  <sheetData>
    <row r="1" spans="1:5" ht="15.75">
      <c r="A1" s="25" t="s">
        <v>55</v>
      </c>
      <c r="B1" s="26"/>
      <c r="C1" s="26"/>
      <c r="D1" s="26"/>
      <c r="E1" s="27"/>
    </row>
    <row r="2" spans="1:5" ht="15.75" customHeight="1" thickBot="1">
      <c r="A2" s="28" t="s">
        <v>48</v>
      </c>
      <c r="B2" s="36" t="s">
        <v>16</v>
      </c>
      <c r="C2" s="37"/>
      <c r="D2" s="36" t="s">
        <v>14</v>
      </c>
      <c r="E2" s="37"/>
    </row>
    <row r="3" spans="1:5" ht="29.25" thickBot="1">
      <c r="A3" s="29"/>
      <c r="B3" s="14" t="s">
        <v>36</v>
      </c>
      <c r="C3" s="14" t="s">
        <v>37</v>
      </c>
      <c r="D3" s="14" t="s">
        <v>36</v>
      </c>
      <c r="E3" s="14" t="s">
        <v>37</v>
      </c>
    </row>
    <row r="4" spans="1:12" ht="15">
      <c r="A4" s="2" t="s">
        <v>2</v>
      </c>
      <c r="B4" s="3">
        <v>3198</v>
      </c>
      <c r="C4" s="3">
        <v>83434</v>
      </c>
      <c r="D4" s="3">
        <v>4920.1</v>
      </c>
      <c r="E4" s="3">
        <v>128362</v>
      </c>
      <c r="I4" s="11"/>
      <c r="J4" s="11"/>
      <c r="K4" s="11"/>
      <c r="L4" s="11"/>
    </row>
    <row r="5" spans="1:12" ht="30">
      <c r="A5" s="2" t="s">
        <v>43</v>
      </c>
      <c r="B5" s="3">
        <f>C5/26.089</f>
        <v>144.1987044348193</v>
      </c>
      <c r="C5" s="3">
        <v>3762</v>
      </c>
      <c r="D5" s="3">
        <f>E5/26.089</f>
        <v>144.1987044348193</v>
      </c>
      <c r="E5" s="3">
        <v>3762</v>
      </c>
      <c r="I5" s="11"/>
      <c r="J5" s="11"/>
      <c r="K5" s="11"/>
      <c r="L5" s="11"/>
    </row>
    <row r="6" spans="1:12" ht="15">
      <c r="A6" s="4" t="s">
        <v>17</v>
      </c>
      <c r="B6" s="3"/>
      <c r="C6" s="3">
        <v>41400</v>
      </c>
      <c r="D6" s="3"/>
      <c r="E6" s="3">
        <v>41400</v>
      </c>
      <c r="I6" s="8"/>
      <c r="J6" s="8"/>
      <c r="K6" s="8"/>
      <c r="L6" s="8"/>
    </row>
    <row r="7" spans="1:12" ht="15">
      <c r="A7" s="2" t="s">
        <v>7</v>
      </c>
      <c r="B7" s="3">
        <f>B4*0.1275</f>
        <v>407.745</v>
      </c>
      <c r="C7" s="3">
        <f>C4*0.1275</f>
        <v>10637.835000000001</v>
      </c>
      <c r="D7" s="3">
        <f>D4*0.1275</f>
        <v>627.31275</v>
      </c>
      <c r="E7" s="3">
        <f>E4*0.1275</f>
        <v>16366.155</v>
      </c>
      <c r="I7" s="11"/>
      <c r="J7" s="11"/>
      <c r="K7" s="11"/>
      <c r="L7" s="11"/>
    </row>
    <row r="8" spans="1:12" ht="15.75">
      <c r="A8" s="12" t="s">
        <v>54</v>
      </c>
      <c r="B8" s="13">
        <f>SUM(B4:B7)</f>
        <v>3749.943704434819</v>
      </c>
      <c r="C8" s="13">
        <f>SUM(C4:C7)</f>
        <v>139233.835</v>
      </c>
      <c r="D8" s="13">
        <f>SUM(D4:D7)</f>
        <v>5691.611454434819</v>
      </c>
      <c r="E8" s="13">
        <f>SUM(E4:E7)</f>
        <v>189890.155</v>
      </c>
      <c r="I8" s="11"/>
      <c r="J8" s="11"/>
      <c r="K8" s="11"/>
      <c r="L8" s="11"/>
    </row>
    <row r="9" spans="1:12" ht="15.75">
      <c r="A9" s="17" t="s">
        <v>20</v>
      </c>
      <c r="B9" s="22"/>
      <c r="C9" s="23"/>
      <c r="D9" s="23"/>
      <c r="E9" s="24"/>
      <c r="I9" s="11"/>
      <c r="J9" s="11"/>
      <c r="K9" s="11"/>
      <c r="L9" s="11"/>
    </row>
    <row r="10" spans="1:5" ht="15">
      <c r="A10" s="18" t="s">
        <v>21</v>
      </c>
      <c r="B10" s="32" t="s">
        <v>22</v>
      </c>
      <c r="C10" s="32"/>
      <c r="D10" s="32"/>
      <c r="E10" s="32"/>
    </row>
    <row r="11" spans="1:5" ht="15">
      <c r="A11" s="18" t="s">
        <v>23</v>
      </c>
      <c r="B11" s="32" t="s">
        <v>22</v>
      </c>
      <c r="C11" s="32"/>
      <c r="D11" s="32"/>
      <c r="E11" s="32"/>
    </row>
    <row r="12" spans="1:5" ht="15">
      <c r="A12" s="18" t="s">
        <v>24</v>
      </c>
      <c r="B12" s="32" t="s">
        <v>22</v>
      </c>
      <c r="C12" s="32"/>
      <c r="D12" s="32"/>
      <c r="E12" s="32"/>
    </row>
    <row r="13" spans="1:5" ht="15">
      <c r="A13" s="18" t="s">
        <v>72</v>
      </c>
      <c r="B13" s="33" t="s">
        <v>22</v>
      </c>
      <c r="C13" s="34"/>
      <c r="D13" s="34"/>
      <c r="E13" s="35"/>
    </row>
    <row r="14" spans="1:5" ht="15">
      <c r="A14" s="18" t="s">
        <v>25</v>
      </c>
      <c r="B14" s="33" t="s">
        <v>71</v>
      </c>
      <c r="C14" s="34"/>
      <c r="D14" s="34"/>
      <c r="E14" s="35"/>
    </row>
    <row r="15" spans="1:5" ht="15">
      <c r="A15" s="18" t="s">
        <v>27</v>
      </c>
      <c r="B15" s="33" t="s">
        <v>28</v>
      </c>
      <c r="C15" s="34"/>
      <c r="D15" s="34"/>
      <c r="E15" s="35"/>
    </row>
    <row r="16" spans="1:5" ht="15">
      <c r="A16" s="18" t="s">
        <v>50</v>
      </c>
      <c r="B16" s="33" t="s">
        <v>30</v>
      </c>
      <c r="C16" s="34"/>
      <c r="D16" s="34"/>
      <c r="E16" s="35"/>
    </row>
    <row r="17" spans="1:5" ht="15">
      <c r="A17" s="18" t="s">
        <v>29</v>
      </c>
      <c r="B17" s="32" t="s">
        <v>56</v>
      </c>
      <c r="C17" s="32"/>
      <c r="D17" s="32"/>
      <c r="E17" s="32"/>
    </row>
    <row r="18" spans="1:5" ht="15">
      <c r="A18" s="18" t="s">
        <v>58</v>
      </c>
      <c r="B18" s="32" t="s">
        <v>56</v>
      </c>
      <c r="C18" s="32"/>
      <c r="D18" s="32"/>
      <c r="E18" s="32"/>
    </row>
    <row r="19" spans="1:5" ht="15">
      <c r="A19" s="18" t="s">
        <v>50</v>
      </c>
      <c r="B19" s="33" t="s">
        <v>30</v>
      </c>
      <c r="C19" s="34"/>
      <c r="D19" s="34"/>
      <c r="E19" s="35"/>
    </row>
    <row r="20" spans="1:5" ht="15">
      <c r="A20" s="18" t="s">
        <v>32</v>
      </c>
      <c r="B20" s="32" t="s">
        <v>33</v>
      </c>
      <c r="C20" s="32"/>
      <c r="D20" s="32"/>
      <c r="E20" s="32"/>
    </row>
    <row r="21" spans="1:5" ht="15">
      <c r="A21" s="18" t="s">
        <v>31</v>
      </c>
      <c r="B21" s="32" t="s">
        <v>44</v>
      </c>
      <c r="C21" s="32"/>
      <c r="D21" s="32"/>
      <c r="E21" s="32"/>
    </row>
    <row r="22" spans="1:5" ht="15">
      <c r="A22" s="18" t="s">
        <v>45</v>
      </c>
      <c r="B22" s="33" t="s">
        <v>46</v>
      </c>
      <c r="C22" s="34"/>
      <c r="D22" s="34"/>
      <c r="E22" s="35"/>
    </row>
    <row r="23" spans="1:5" ht="15">
      <c r="A23" s="18" t="s">
        <v>34</v>
      </c>
      <c r="B23" s="33" t="s">
        <v>35</v>
      </c>
      <c r="C23" s="34"/>
      <c r="D23" s="34"/>
      <c r="E23" s="35"/>
    </row>
    <row r="24" spans="1:5" ht="15">
      <c r="A24" s="18" t="s">
        <v>51</v>
      </c>
      <c r="B24" s="33" t="s">
        <v>35</v>
      </c>
      <c r="C24" s="34"/>
      <c r="D24" s="34"/>
      <c r="E24" s="35"/>
    </row>
    <row r="25" spans="1:5" ht="31.5" customHeight="1">
      <c r="A25" s="18" t="s">
        <v>40</v>
      </c>
      <c r="B25" s="38" t="s">
        <v>41</v>
      </c>
      <c r="C25" s="39"/>
      <c r="D25" s="39"/>
      <c r="E25" s="40"/>
    </row>
    <row r="26" spans="1:8" ht="15">
      <c r="A26" s="9" t="s">
        <v>42</v>
      </c>
      <c r="B26"/>
      <c r="C26"/>
      <c r="D26"/>
      <c r="E26" s="16" t="s">
        <v>52</v>
      </c>
      <c r="F26"/>
      <c r="G26"/>
      <c r="H26"/>
    </row>
    <row r="27" spans="1:9" ht="15">
      <c r="A27" s="9" t="s">
        <v>81</v>
      </c>
      <c r="B27"/>
      <c r="C27"/>
      <c r="D27"/>
      <c r="E27"/>
      <c r="F27"/>
      <c r="G27"/>
      <c r="H27"/>
      <c r="I27"/>
    </row>
    <row r="28" spans="1:9" ht="15">
      <c r="A28" s="9"/>
      <c r="B28"/>
      <c r="C28"/>
      <c r="D28"/>
      <c r="E28"/>
      <c r="F28"/>
      <c r="G28"/>
      <c r="H28"/>
      <c r="I28"/>
    </row>
    <row r="29" spans="1:9" ht="15">
      <c r="A29" s="9"/>
      <c r="B29"/>
      <c r="C29"/>
      <c r="D29"/>
      <c r="E29"/>
      <c r="F29"/>
      <c r="G29"/>
      <c r="H29"/>
      <c r="I29"/>
    </row>
    <row r="30" spans="1:9" ht="15.75">
      <c r="A30" s="10"/>
      <c r="B30"/>
      <c r="C30"/>
      <c r="D30"/>
      <c r="E30"/>
      <c r="F30"/>
      <c r="G30"/>
      <c r="H30"/>
      <c r="I30"/>
    </row>
    <row r="31" spans="1:5" ht="15.75" customHeight="1">
      <c r="A31" s="25" t="s">
        <v>80</v>
      </c>
      <c r="B31" s="26"/>
      <c r="C31" s="26"/>
      <c r="D31" s="26"/>
      <c r="E31" s="27"/>
    </row>
    <row r="32" spans="1:5" ht="15.75" customHeight="1" thickBot="1">
      <c r="A32" s="28" t="s">
        <v>48</v>
      </c>
      <c r="B32" s="30" t="s">
        <v>0</v>
      </c>
      <c r="C32" s="31"/>
      <c r="D32" s="30" t="s">
        <v>1</v>
      </c>
      <c r="E32" s="31"/>
    </row>
    <row r="33" spans="1:5" ht="30.75" thickBot="1">
      <c r="A33" s="29"/>
      <c r="B33" s="19" t="s">
        <v>36</v>
      </c>
      <c r="C33" s="19" t="s">
        <v>37</v>
      </c>
      <c r="D33" s="19" t="s">
        <v>36</v>
      </c>
      <c r="E33" s="19" t="s">
        <v>37</v>
      </c>
    </row>
    <row r="34" spans="1:5" ht="15">
      <c r="A34" s="2" t="s">
        <v>2</v>
      </c>
      <c r="B34" s="3">
        <v>5963.7</v>
      </c>
      <c r="C34" s="3">
        <v>155589</v>
      </c>
      <c r="D34" s="3">
        <v>8237</v>
      </c>
      <c r="E34" s="3">
        <v>214897</v>
      </c>
    </row>
    <row r="35" spans="1:5" ht="15">
      <c r="A35" s="2" t="s">
        <v>3</v>
      </c>
      <c r="B35" s="3">
        <f>C35/26.089</f>
        <v>804.9369466058492</v>
      </c>
      <c r="C35" s="3">
        <v>21000</v>
      </c>
      <c r="D35" s="3">
        <f>E35/26.089</f>
        <v>804.9369466058492</v>
      </c>
      <c r="E35" s="3">
        <v>21000</v>
      </c>
    </row>
    <row r="36" spans="1:5" ht="15">
      <c r="A36" s="2" t="s">
        <v>4</v>
      </c>
      <c r="B36" s="3">
        <f>C36/26.089</f>
        <v>804.9369466058492</v>
      </c>
      <c r="C36" s="3">
        <v>21000</v>
      </c>
      <c r="D36" s="3">
        <f>E36/26.089</f>
        <v>977.4234351642456</v>
      </c>
      <c r="E36" s="3">
        <v>25500</v>
      </c>
    </row>
    <row r="37" spans="1:5" ht="15">
      <c r="A37" s="2" t="s">
        <v>5</v>
      </c>
      <c r="B37" s="3">
        <f>B34*0.35</f>
        <v>2087.2949999999996</v>
      </c>
      <c r="C37" s="3">
        <f>C34*0.35</f>
        <v>54456.149999999994</v>
      </c>
      <c r="D37" s="3">
        <f>D34*0.35</f>
        <v>2882.95</v>
      </c>
      <c r="E37" s="3">
        <f>E34*0.35</f>
        <v>75213.95</v>
      </c>
    </row>
    <row r="38" spans="1:5" ht="15">
      <c r="A38" s="2" t="s">
        <v>47</v>
      </c>
      <c r="B38" s="3">
        <f>B34*0.15</f>
        <v>894.555</v>
      </c>
      <c r="C38" s="3">
        <f>C34*0.15</f>
        <v>23338.35</v>
      </c>
      <c r="D38" s="3">
        <f>D34*0.15</f>
        <v>1235.55</v>
      </c>
      <c r="E38" s="3">
        <f>E34*0.15</f>
        <v>32234.55</v>
      </c>
    </row>
    <row r="39" spans="1:5" ht="15">
      <c r="A39" s="4" t="s">
        <v>18</v>
      </c>
      <c r="B39" s="3"/>
      <c r="C39" s="3">
        <v>41400</v>
      </c>
      <c r="D39" s="3"/>
      <c r="E39" s="3">
        <v>41400</v>
      </c>
    </row>
    <row r="40" spans="1:5" ht="15">
      <c r="A40" s="2" t="s">
        <v>7</v>
      </c>
      <c r="B40" s="3">
        <f>(B34+B37+B38)*0.095</f>
        <v>849.8272499999999</v>
      </c>
      <c r="C40" s="3">
        <f>(C34+C37+C38)*0.095</f>
        <v>22171.4325</v>
      </c>
      <c r="D40" s="3">
        <f>(D34+D37+D38)*0.095</f>
        <v>1173.7725</v>
      </c>
      <c r="E40" s="3">
        <f>(E34+E37+E38)*0.095</f>
        <v>30622.822500000002</v>
      </c>
    </row>
    <row r="41" spans="1:5" ht="15.75">
      <c r="A41" s="12" t="s">
        <v>54</v>
      </c>
      <c r="B41" s="15">
        <f>SUM(B34:B40)</f>
        <v>11405.251143211699</v>
      </c>
      <c r="C41" s="15">
        <f>SUM(C34:C40)</f>
        <v>338954.9325</v>
      </c>
      <c r="D41" s="15">
        <f>SUM(D34:D40)</f>
        <v>15311.632881770092</v>
      </c>
      <c r="E41" s="15">
        <f>SUM(E34:E40)</f>
        <v>440868.3225</v>
      </c>
    </row>
    <row r="42" spans="1:5" ht="15.75">
      <c r="A42" s="17" t="s">
        <v>20</v>
      </c>
      <c r="B42" s="22"/>
      <c r="C42" s="23"/>
      <c r="D42" s="23"/>
      <c r="E42" s="24"/>
    </row>
    <row r="43" spans="1:5" ht="15">
      <c r="A43" s="18" t="s">
        <v>21</v>
      </c>
      <c r="B43" s="32" t="s">
        <v>38</v>
      </c>
      <c r="C43" s="32"/>
      <c r="D43" s="32"/>
      <c r="E43" s="32"/>
    </row>
    <row r="44" spans="1:5" ht="15">
      <c r="A44" s="18" t="s">
        <v>23</v>
      </c>
      <c r="B44" s="32" t="s">
        <v>22</v>
      </c>
      <c r="C44" s="32"/>
      <c r="D44" s="32"/>
      <c r="E44" s="32"/>
    </row>
    <row r="45" spans="1:5" ht="15">
      <c r="A45" s="18" t="s">
        <v>24</v>
      </c>
      <c r="B45" s="32" t="s">
        <v>22</v>
      </c>
      <c r="C45" s="32"/>
      <c r="D45" s="32"/>
      <c r="E45" s="32"/>
    </row>
    <row r="46" spans="1:5" ht="15">
      <c r="A46" s="18" t="s">
        <v>72</v>
      </c>
      <c r="B46" s="33" t="s">
        <v>22</v>
      </c>
      <c r="C46" s="34"/>
      <c r="D46" s="34"/>
      <c r="E46" s="35"/>
    </row>
    <row r="47" spans="1:5" ht="15">
      <c r="A47" s="18" t="s">
        <v>25</v>
      </c>
      <c r="B47" s="33" t="s">
        <v>71</v>
      </c>
      <c r="C47" s="34"/>
      <c r="D47" s="34"/>
      <c r="E47" s="35"/>
    </row>
    <row r="48" spans="1:5" ht="15">
      <c r="A48" s="18" t="s">
        <v>27</v>
      </c>
      <c r="B48" s="33" t="s">
        <v>28</v>
      </c>
      <c r="C48" s="34"/>
      <c r="D48" s="34"/>
      <c r="E48" s="35"/>
    </row>
    <row r="49" spans="1:5" ht="15">
      <c r="A49" s="18" t="s">
        <v>50</v>
      </c>
      <c r="B49" s="33" t="s">
        <v>30</v>
      </c>
      <c r="C49" s="34"/>
      <c r="D49" s="34"/>
      <c r="E49" s="35"/>
    </row>
    <row r="50" spans="1:5" ht="15" customHeight="1">
      <c r="A50" s="18" t="s">
        <v>29</v>
      </c>
      <c r="B50" s="32" t="s">
        <v>56</v>
      </c>
      <c r="C50" s="32"/>
      <c r="D50" s="32"/>
      <c r="E50" s="32"/>
    </row>
    <row r="51" spans="1:5" ht="15" customHeight="1">
      <c r="A51" s="18" t="s">
        <v>58</v>
      </c>
      <c r="B51" s="32" t="s">
        <v>56</v>
      </c>
      <c r="C51" s="32"/>
      <c r="D51" s="32"/>
      <c r="E51" s="32"/>
    </row>
    <row r="52" spans="1:5" ht="15">
      <c r="A52" s="18" t="s">
        <v>32</v>
      </c>
      <c r="B52" s="32" t="s">
        <v>33</v>
      </c>
      <c r="C52" s="32"/>
      <c r="D52" s="32"/>
      <c r="E52" s="32"/>
    </row>
    <row r="53" spans="1:5" ht="15">
      <c r="A53" s="18" t="s">
        <v>31</v>
      </c>
      <c r="B53" s="32" t="s">
        <v>39</v>
      </c>
      <c r="C53" s="32"/>
      <c r="D53" s="32"/>
      <c r="E53" s="32"/>
    </row>
    <row r="54" spans="1:5" ht="15">
      <c r="A54" s="18" t="s">
        <v>34</v>
      </c>
      <c r="B54" s="33" t="s">
        <v>35</v>
      </c>
      <c r="C54" s="34"/>
      <c r="D54" s="34"/>
      <c r="E54" s="35"/>
    </row>
    <row r="55" spans="1:5" ht="15">
      <c r="A55" s="18" t="s">
        <v>51</v>
      </c>
      <c r="B55" s="33" t="s">
        <v>35</v>
      </c>
      <c r="C55" s="34"/>
      <c r="D55" s="34"/>
      <c r="E55" s="35"/>
    </row>
    <row r="56" spans="1:5" ht="31.5" customHeight="1">
      <c r="A56" s="18" t="s">
        <v>40</v>
      </c>
      <c r="B56" s="38" t="s">
        <v>41</v>
      </c>
      <c r="C56" s="39"/>
      <c r="D56" s="39"/>
      <c r="E56" s="40"/>
    </row>
    <row r="57" spans="1:8" ht="15">
      <c r="A57" s="9" t="s">
        <v>42</v>
      </c>
      <c r="B57"/>
      <c r="C57"/>
      <c r="D57"/>
      <c r="E57" s="16" t="s">
        <v>52</v>
      </c>
      <c r="F57"/>
      <c r="G57"/>
      <c r="H57"/>
    </row>
    <row r="58" spans="1:9" ht="15">
      <c r="A58" s="9" t="s">
        <v>81</v>
      </c>
      <c r="B58"/>
      <c r="C58"/>
      <c r="D58"/>
      <c r="E58"/>
      <c r="F58"/>
      <c r="G58"/>
      <c r="H58"/>
      <c r="I58"/>
    </row>
    <row r="59" spans="1:9" ht="15">
      <c r="A59" s="9"/>
      <c r="B59"/>
      <c r="C59"/>
      <c r="D59"/>
      <c r="E59"/>
      <c r="F59"/>
      <c r="G59"/>
      <c r="H59"/>
      <c r="I59"/>
    </row>
    <row r="60" spans="1:9" ht="15">
      <c r="A60" s="9"/>
      <c r="B60"/>
      <c r="C60"/>
      <c r="D60"/>
      <c r="E60"/>
      <c r="F60"/>
      <c r="G60"/>
      <c r="H60"/>
      <c r="I60"/>
    </row>
    <row r="61" spans="1:5" ht="15.75">
      <c r="A61" s="5"/>
      <c r="B61" s="6"/>
      <c r="C61" s="6"/>
      <c r="D61" s="6"/>
      <c r="E61" s="6"/>
    </row>
    <row r="62" spans="1:5" ht="15.75">
      <c r="A62" s="25" t="s">
        <v>10</v>
      </c>
      <c r="B62" s="26"/>
      <c r="C62" s="26"/>
      <c r="D62" s="26"/>
      <c r="E62" s="27"/>
    </row>
    <row r="63" spans="1:5" ht="15.75" customHeight="1" thickBot="1">
      <c r="A63" s="28" t="s">
        <v>48</v>
      </c>
      <c r="B63" s="30" t="s">
        <v>11</v>
      </c>
      <c r="C63" s="31"/>
      <c r="D63" s="30" t="s">
        <v>12</v>
      </c>
      <c r="E63" s="31"/>
    </row>
    <row r="64" spans="1:5" ht="30.75" thickBot="1">
      <c r="A64" s="29"/>
      <c r="B64" s="19" t="s">
        <v>36</v>
      </c>
      <c r="C64" s="19" t="s">
        <v>37</v>
      </c>
      <c r="D64" s="19" t="s">
        <v>36</v>
      </c>
      <c r="E64" s="19" t="s">
        <v>37</v>
      </c>
    </row>
    <row r="65" spans="1:5" ht="15">
      <c r="A65" s="2" t="s">
        <v>2</v>
      </c>
      <c r="B65" s="3">
        <v>6888</v>
      </c>
      <c r="C65" s="3">
        <v>179703</v>
      </c>
      <c r="D65" s="3">
        <v>8733.2</v>
      </c>
      <c r="E65" s="3">
        <v>227843</v>
      </c>
    </row>
    <row r="66" spans="1:5" ht="15">
      <c r="A66" s="2" t="s">
        <v>3</v>
      </c>
      <c r="B66" s="3">
        <f>C66/26.089</f>
        <v>804.9369466058492</v>
      </c>
      <c r="C66" s="3">
        <v>21000</v>
      </c>
      <c r="D66" s="3">
        <f>E66/26.089</f>
        <v>804.9369466058492</v>
      </c>
      <c r="E66" s="3">
        <v>21000</v>
      </c>
    </row>
    <row r="67" spans="1:5" ht="15">
      <c r="A67" s="2" t="s">
        <v>4</v>
      </c>
      <c r="B67" s="3">
        <f>C67/26.089</f>
        <v>804.9369466058492</v>
      </c>
      <c r="C67" s="3">
        <v>21000</v>
      </c>
      <c r="D67" s="3">
        <f>E67/26.089</f>
        <v>977.4234351642456</v>
      </c>
      <c r="E67" s="3">
        <v>25500</v>
      </c>
    </row>
    <row r="68" spans="1:5" ht="15">
      <c r="A68" s="2" t="s">
        <v>9</v>
      </c>
      <c r="B68" s="3">
        <f>B65*0.5</f>
        <v>3444</v>
      </c>
      <c r="C68" s="3">
        <f>C65*0.5</f>
        <v>89851.5</v>
      </c>
      <c r="D68" s="3">
        <f>D65*0.5</f>
        <v>4366.6</v>
      </c>
      <c r="E68" s="3">
        <f>E65*0.5</f>
        <v>113921.5</v>
      </c>
    </row>
    <row r="69" spans="1:5" ht="15">
      <c r="A69" s="2" t="s">
        <v>19</v>
      </c>
      <c r="B69" s="3">
        <f>B65*0.05</f>
        <v>344.40000000000003</v>
      </c>
      <c r="C69" s="3">
        <f>C65*0.05</f>
        <v>8985.15</v>
      </c>
      <c r="D69" s="3">
        <f>D65*0.05</f>
        <v>436.6600000000001</v>
      </c>
      <c r="E69" s="3">
        <f>E65*0.05</f>
        <v>11392.150000000001</v>
      </c>
    </row>
    <row r="70" spans="1:5" ht="15">
      <c r="A70" s="2" t="s">
        <v>7</v>
      </c>
      <c r="B70" s="3">
        <f>(B65+B68+B69)*0.095</f>
        <v>1014.2579999999999</v>
      </c>
      <c r="C70" s="3">
        <f>(C65+C68+C69)*0.095</f>
        <v>26461.266750000003</v>
      </c>
      <c r="D70" s="3">
        <f>(D65+D68+D69)*0.095</f>
        <v>1285.9637</v>
      </c>
      <c r="E70" s="3">
        <f>(E65+E68+E69)*0.095</f>
        <v>33549.88175</v>
      </c>
    </row>
    <row r="71" spans="1:5" ht="15.75">
      <c r="A71" s="12" t="s">
        <v>54</v>
      </c>
      <c r="B71" s="15">
        <f>SUM(B65:B70)</f>
        <v>13300.531893211697</v>
      </c>
      <c r="C71" s="15">
        <f>SUM(C65:C70)</f>
        <v>347000.91675000003</v>
      </c>
      <c r="D71" s="15">
        <f>SUM(D65:D70)</f>
        <v>16604.784081770096</v>
      </c>
      <c r="E71" s="15">
        <f>SUM(E65:E70)</f>
        <v>433206.53175</v>
      </c>
    </row>
    <row r="72" spans="1:5" ht="15.75">
      <c r="A72" s="17" t="s">
        <v>20</v>
      </c>
      <c r="B72" s="22"/>
      <c r="C72" s="23"/>
      <c r="D72" s="23"/>
      <c r="E72" s="24"/>
    </row>
    <row r="73" spans="1:5" ht="15" customHeight="1">
      <c r="A73" s="18" t="s">
        <v>21</v>
      </c>
      <c r="B73" s="32" t="s">
        <v>22</v>
      </c>
      <c r="C73" s="32"/>
      <c r="D73" s="32"/>
      <c r="E73" s="32"/>
    </row>
    <row r="74" spans="1:5" ht="15">
      <c r="A74" s="18" t="s">
        <v>23</v>
      </c>
      <c r="B74" s="32" t="s">
        <v>22</v>
      </c>
      <c r="C74" s="32"/>
      <c r="D74" s="32"/>
      <c r="E74" s="32"/>
    </row>
    <row r="75" spans="1:5" ht="15">
      <c r="A75" s="18" t="s">
        <v>24</v>
      </c>
      <c r="B75" s="32" t="s">
        <v>22</v>
      </c>
      <c r="C75" s="32"/>
      <c r="D75" s="32"/>
      <c r="E75" s="32"/>
    </row>
    <row r="76" spans="1:5" ht="15">
      <c r="A76" s="18" t="s">
        <v>25</v>
      </c>
      <c r="B76" s="33" t="s">
        <v>71</v>
      </c>
      <c r="C76" s="34"/>
      <c r="D76" s="34"/>
      <c r="E76" s="35"/>
    </row>
    <row r="77" spans="1:5" ht="15" customHeight="1">
      <c r="A77" s="18" t="s">
        <v>27</v>
      </c>
      <c r="B77" s="33" t="s">
        <v>28</v>
      </c>
      <c r="C77" s="34"/>
      <c r="D77" s="34"/>
      <c r="E77" s="35"/>
    </row>
    <row r="78" spans="1:5" ht="15">
      <c r="A78" s="18" t="s">
        <v>50</v>
      </c>
      <c r="B78" s="33" t="s">
        <v>30</v>
      </c>
      <c r="C78" s="34"/>
      <c r="D78" s="34"/>
      <c r="E78" s="35"/>
    </row>
    <row r="79" spans="1:5" ht="15">
      <c r="A79" s="18" t="s">
        <v>53</v>
      </c>
      <c r="B79" s="32" t="s">
        <v>57</v>
      </c>
      <c r="C79" s="32"/>
      <c r="D79" s="32"/>
      <c r="E79" s="32"/>
    </row>
    <row r="80" spans="1:5" ht="15">
      <c r="A80" s="18" t="s">
        <v>32</v>
      </c>
      <c r="B80" s="32" t="s">
        <v>33</v>
      </c>
      <c r="C80" s="32"/>
      <c r="D80" s="32"/>
      <c r="E80" s="32"/>
    </row>
    <row r="81" spans="1:5" ht="15">
      <c r="A81" s="18" t="s">
        <v>31</v>
      </c>
      <c r="B81" s="32" t="s">
        <v>39</v>
      </c>
      <c r="C81" s="32"/>
      <c r="D81" s="32"/>
      <c r="E81" s="32"/>
    </row>
    <row r="82" spans="1:5" ht="15">
      <c r="A82" s="18" t="s">
        <v>34</v>
      </c>
      <c r="B82" s="33" t="s">
        <v>35</v>
      </c>
      <c r="C82" s="34"/>
      <c r="D82" s="34"/>
      <c r="E82" s="35"/>
    </row>
    <row r="83" spans="1:5" ht="15">
      <c r="A83" s="18" t="s">
        <v>51</v>
      </c>
      <c r="B83" s="33" t="s">
        <v>35</v>
      </c>
      <c r="C83" s="34"/>
      <c r="D83" s="34"/>
      <c r="E83" s="35"/>
    </row>
    <row r="84" spans="1:5" ht="31.5" customHeight="1">
      <c r="A84" s="18" t="s">
        <v>40</v>
      </c>
      <c r="B84" s="38" t="s">
        <v>41</v>
      </c>
      <c r="C84" s="39"/>
      <c r="D84" s="39"/>
      <c r="E84" s="40"/>
    </row>
    <row r="85" spans="1:8" ht="15">
      <c r="A85" s="9" t="s">
        <v>42</v>
      </c>
      <c r="B85"/>
      <c r="C85"/>
      <c r="D85"/>
      <c r="E85" s="16" t="s">
        <v>52</v>
      </c>
      <c r="F85"/>
      <c r="G85"/>
      <c r="H85"/>
    </row>
    <row r="86" spans="1:9" ht="15">
      <c r="A86" s="9" t="s">
        <v>81</v>
      </c>
      <c r="B86"/>
      <c r="C86"/>
      <c r="D86"/>
      <c r="E86"/>
      <c r="F86"/>
      <c r="G86"/>
      <c r="H86"/>
      <c r="I86"/>
    </row>
  </sheetData>
  <sheetProtection/>
  <mergeCells count="57">
    <mergeCell ref="B55:E55"/>
    <mergeCell ref="B56:E56"/>
    <mergeCell ref="B83:E83"/>
    <mergeCell ref="B16:E16"/>
    <mergeCell ref="B81:E81"/>
    <mergeCell ref="B82:E82"/>
    <mergeCell ref="B53:E53"/>
    <mergeCell ref="B54:E54"/>
    <mergeCell ref="B75:E75"/>
    <mergeCell ref="B76:E76"/>
    <mergeCell ref="B14:E14"/>
    <mergeCell ref="B15:E15"/>
    <mergeCell ref="B50:E50"/>
    <mergeCell ref="B51:E51"/>
    <mergeCell ref="B49:E49"/>
    <mergeCell ref="B52:E52"/>
    <mergeCell ref="B42:E42"/>
    <mergeCell ref="B48:E48"/>
    <mergeCell ref="B20:E20"/>
    <mergeCell ref="B21:E21"/>
    <mergeCell ref="B77:E77"/>
    <mergeCell ref="B79:E79"/>
    <mergeCell ref="B78:E78"/>
    <mergeCell ref="B80:E80"/>
    <mergeCell ref="A62:E62"/>
    <mergeCell ref="B84:E84"/>
    <mergeCell ref="B74:E74"/>
    <mergeCell ref="A1:E1"/>
    <mergeCell ref="B19:E19"/>
    <mergeCell ref="B23:E23"/>
    <mergeCell ref="B24:E24"/>
    <mergeCell ref="B72:E72"/>
    <mergeCell ref="B73:E73"/>
    <mergeCell ref="B43:E43"/>
    <mergeCell ref="B44:E44"/>
    <mergeCell ref="B45:E45"/>
    <mergeCell ref="B47:E47"/>
    <mergeCell ref="B13:E13"/>
    <mergeCell ref="B46:E46"/>
    <mergeCell ref="A2:A3"/>
    <mergeCell ref="B2:C2"/>
    <mergeCell ref="D2:E2"/>
    <mergeCell ref="A32:A33"/>
    <mergeCell ref="B32:C32"/>
    <mergeCell ref="D32:E32"/>
    <mergeCell ref="B25:E25"/>
    <mergeCell ref="B22:E22"/>
    <mergeCell ref="B9:E9"/>
    <mergeCell ref="A31:E31"/>
    <mergeCell ref="A63:A64"/>
    <mergeCell ref="B63:C63"/>
    <mergeCell ref="D63:E63"/>
    <mergeCell ref="B10:E10"/>
    <mergeCell ref="B11:E11"/>
    <mergeCell ref="B12:E12"/>
    <mergeCell ref="B17:E17"/>
    <mergeCell ref="B18:E18"/>
  </mergeCells>
  <hyperlinks>
    <hyperlink ref="B25" r:id="rId1" display="http://www.health.gov.au/internet/main/publishing.nsf/content/rural-regional-health-australia-list-programmes"/>
    <hyperlink ref="B70" r:id="rId2" display="http://www.health.gov.au/internet/main/publishing.nsf/content/rural-regional-health-australia-list-programmes"/>
    <hyperlink ref="B56" r:id="rId3" display="http://www.health.gov.au/internet/main/publishing.nsf/content/rural-regional-health-australia-list-programmes"/>
    <hyperlink ref="B84" r:id="rId4" display="http://www.health.gov.au/internet/main/publishing.nsf/content/rural-regional-health-australia-list-programmes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9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6"/>
  <sheetViews>
    <sheetView zoomScalePageLayoutView="0" workbookViewId="0" topLeftCell="A111">
      <selection activeCell="A56" sqref="A56:E56"/>
    </sheetView>
  </sheetViews>
  <sheetFormatPr defaultColWidth="13.7109375" defaultRowHeight="15"/>
  <cols>
    <col min="1" max="1" width="53.8515625" style="1" customWidth="1"/>
    <col min="2" max="2" width="18.57421875" style="7" customWidth="1"/>
    <col min="3" max="3" width="17.00390625" style="7" customWidth="1"/>
    <col min="4" max="5" width="17.7109375" style="7" customWidth="1"/>
    <col min="6" max="6" width="9.28125" style="1" customWidth="1"/>
    <col min="7" max="7" width="13.7109375" style="1" customWidth="1"/>
    <col min="8" max="16384" width="13.7109375" style="1" customWidth="1"/>
  </cols>
  <sheetData>
    <row r="1" spans="1:5" ht="15.75">
      <c r="A1" s="25" t="s">
        <v>79</v>
      </c>
      <c r="B1" s="26"/>
      <c r="C1" s="26"/>
      <c r="D1" s="26"/>
      <c r="E1" s="27"/>
    </row>
    <row r="2" spans="1:5" ht="15.75" thickBot="1">
      <c r="A2" s="28" t="s">
        <v>48</v>
      </c>
      <c r="B2" s="30" t="s">
        <v>13</v>
      </c>
      <c r="C2" s="31"/>
      <c r="D2" s="30" t="s">
        <v>14</v>
      </c>
      <c r="E2" s="31"/>
    </row>
    <row r="3" spans="1:5" ht="30.75" thickBot="1">
      <c r="A3" s="29"/>
      <c r="B3" s="19" t="s">
        <v>36</v>
      </c>
      <c r="C3" s="19" t="s">
        <v>37</v>
      </c>
      <c r="D3" s="19" t="s">
        <v>36</v>
      </c>
      <c r="E3" s="19" t="s">
        <v>37</v>
      </c>
    </row>
    <row r="4" spans="1:12" ht="15">
      <c r="A4" s="2" t="s">
        <v>2</v>
      </c>
      <c r="B4" s="3">
        <v>2952</v>
      </c>
      <c r="C4" s="3">
        <v>77016</v>
      </c>
      <c r="D4" s="3">
        <v>4920.1</v>
      </c>
      <c r="E4" s="3">
        <v>128362</v>
      </c>
      <c r="I4" s="11"/>
      <c r="J4" s="11"/>
      <c r="K4" s="11"/>
      <c r="L4" s="11"/>
    </row>
    <row r="5" spans="1:12" ht="30">
      <c r="A5" s="2" t="s">
        <v>43</v>
      </c>
      <c r="B5" s="3"/>
      <c r="C5" s="3"/>
      <c r="D5" s="3">
        <f>E5/26.089</f>
        <v>144.1987044348193</v>
      </c>
      <c r="E5" s="3">
        <v>3762</v>
      </c>
      <c r="I5" s="11"/>
      <c r="J5" s="11"/>
      <c r="K5" s="11"/>
      <c r="L5" s="11"/>
    </row>
    <row r="6" spans="1:12" ht="15">
      <c r="A6" s="4" t="s">
        <v>49</v>
      </c>
      <c r="B6" s="3"/>
      <c r="C6" s="3">
        <v>34500</v>
      </c>
      <c r="D6" s="3"/>
      <c r="E6" s="3">
        <v>34500</v>
      </c>
      <c r="I6" s="8"/>
      <c r="J6" s="8"/>
      <c r="K6" s="8"/>
      <c r="L6" s="8"/>
    </row>
    <row r="7" spans="1:12" ht="15">
      <c r="A7" s="2" t="s">
        <v>7</v>
      </c>
      <c r="B7" s="3">
        <f>B4*0.1275</f>
        <v>376.38</v>
      </c>
      <c r="C7" s="3">
        <f>C4*0.1275</f>
        <v>9819.54</v>
      </c>
      <c r="D7" s="3">
        <f>D4*0.1275</f>
        <v>627.31275</v>
      </c>
      <c r="E7" s="3">
        <f>E4*0.1275</f>
        <v>16366.155</v>
      </c>
      <c r="I7" s="11"/>
      <c r="J7" s="11"/>
      <c r="K7" s="11"/>
      <c r="L7" s="11"/>
    </row>
    <row r="8" spans="1:12" ht="15.75">
      <c r="A8" s="12" t="s">
        <v>54</v>
      </c>
      <c r="B8" s="13">
        <f>SUM(B4:B7)</f>
        <v>3328.38</v>
      </c>
      <c r="C8" s="13">
        <f>SUM(C4:C7)</f>
        <v>121335.54000000001</v>
      </c>
      <c r="D8" s="13">
        <f>SUM(D4:D7)</f>
        <v>5691.611454434819</v>
      </c>
      <c r="E8" s="13">
        <f>SUM(E4:E7)</f>
        <v>182990.155</v>
      </c>
      <c r="I8" s="11"/>
      <c r="J8" s="11"/>
      <c r="K8" s="11"/>
      <c r="L8" s="11"/>
    </row>
    <row r="9" spans="1:12" ht="15.75">
      <c r="A9" s="17" t="s">
        <v>20</v>
      </c>
      <c r="B9" s="22"/>
      <c r="C9" s="23"/>
      <c r="D9" s="23"/>
      <c r="E9" s="24"/>
      <c r="I9" s="11"/>
      <c r="J9" s="11"/>
      <c r="K9" s="11"/>
      <c r="L9" s="11"/>
    </row>
    <row r="10" spans="1:5" ht="15">
      <c r="A10" s="18" t="s">
        <v>21</v>
      </c>
      <c r="B10" s="32" t="s">
        <v>22</v>
      </c>
      <c r="C10" s="32"/>
      <c r="D10" s="32"/>
      <c r="E10" s="32"/>
    </row>
    <row r="11" spans="1:5" ht="15">
      <c r="A11" s="18" t="s">
        <v>23</v>
      </c>
      <c r="B11" s="32" t="s">
        <v>22</v>
      </c>
      <c r="C11" s="32"/>
      <c r="D11" s="32"/>
      <c r="E11" s="32"/>
    </row>
    <row r="12" spans="1:5" ht="15">
      <c r="A12" s="18" t="s">
        <v>24</v>
      </c>
      <c r="B12" s="32" t="s">
        <v>22</v>
      </c>
      <c r="C12" s="32"/>
      <c r="D12" s="32"/>
      <c r="E12" s="32"/>
    </row>
    <row r="13" spans="1:5" ht="15">
      <c r="A13" s="18" t="s">
        <v>72</v>
      </c>
      <c r="B13" s="33" t="s">
        <v>22</v>
      </c>
      <c r="C13" s="34"/>
      <c r="D13" s="34"/>
      <c r="E13" s="35"/>
    </row>
    <row r="14" spans="1:5" ht="15">
      <c r="A14" s="18" t="s">
        <v>25</v>
      </c>
      <c r="B14" s="33" t="s">
        <v>71</v>
      </c>
      <c r="C14" s="34"/>
      <c r="D14" s="34"/>
      <c r="E14" s="35"/>
    </row>
    <row r="15" spans="1:5" ht="15">
      <c r="A15" s="18" t="s">
        <v>27</v>
      </c>
      <c r="B15" s="33" t="s">
        <v>69</v>
      </c>
      <c r="C15" s="34"/>
      <c r="D15" s="34"/>
      <c r="E15" s="35"/>
    </row>
    <row r="16" spans="1:5" ht="15">
      <c r="A16" s="18" t="s">
        <v>75</v>
      </c>
      <c r="B16" s="33" t="s">
        <v>30</v>
      </c>
      <c r="C16" s="34"/>
      <c r="D16" s="34"/>
      <c r="E16" s="35"/>
    </row>
    <row r="17" spans="1:5" ht="15" customHeight="1">
      <c r="A17" s="18" t="s">
        <v>29</v>
      </c>
      <c r="B17" s="32" t="s">
        <v>56</v>
      </c>
      <c r="C17" s="32"/>
      <c r="D17" s="32"/>
      <c r="E17" s="32"/>
    </row>
    <row r="18" spans="1:5" ht="15" customHeight="1">
      <c r="A18" s="18" t="s">
        <v>58</v>
      </c>
      <c r="B18" s="32" t="s">
        <v>56</v>
      </c>
      <c r="C18" s="32"/>
      <c r="D18" s="32"/>
      <c r="E18" s="32"/>
    </row>
    <row r="19" spans="1:5" ht="15">
      <c r="A19" s="18" t="s">
        <v>75</v>
      </c>
      <c r="B19" s="33" t="s">
        <v>30</v>
      </c>
      <c r="C19" s="34"/>
      <c r="D19" s="34"/>
      <c r="E19" s="35"/>
    </row>
    <row r="20" spans="1:5" ht="15">
      <c r="A20" s="18" t="s">
        <v>32</v>
      </c>
      <c r="B20" s="32" t="s">
        <v>68</v>
      </c>
      <c r="C20" s="32"/>
      <c r="D20" s="32"/>
      <c r="E20" s="32"/>
    </row>
    <row r="21" spans="1:5" ht="15">
      <c r="A21" s="18" t="s">
        <v>31</v>
      </c>
      <c r="B21" s="32" t="s">
        <v>44</v>
      </c>
      <c r="C21" s="32"/>
      <c r="D21" s="32"/>
      <c r="E21" s="32"/>
    </row>
    <row r="22" spans="1:5" ht="15">
      <c r="A22" s="18" t="s">
        <v>45</v>
      </c>
      <c r="B22" s="33" t="s">
        <v>46</v>
      </c>
      <c r="C22" s="34"/>
      <c r="D22" s="34"/>
      <c r="E22" s="35"/>
    </row>
    <row r="23" spans="1:5" ht="15">
      <c r="A23" s="18" t="s">
        <v>34</v>
      </c>
      <c r="B23" s="33" t="s">
        <v>35</v>
      </c>
      <c r="C23" s="34"/>
      <c r="D23" s="34"/>
      <c r="E23" s="35"/>
    </row>
    <row r="24" spans="1:5" ht="15">
      <c r="A24" s="18" t="s">
        <v>76</v>
      </c>
      <c r="B24" s="33" t="s">
        <v>35</v>
      </c>
      <c r="C24" s="34"/>
      <c r="D24" s="34"/>
      <c r="E24" s="35"/>
    </row>
    <row r="25" spans="1:5" ht="31.5" customHeight="1">
      <c r="A25" s="18" t="s">
        <v>40</v>
      </c>
      <c r="B25" s="41" t="s">
        <v>41</v>
      </c>
      <c r="C25" s="39"/>
      <c r="D25" s="39"/>
      <c r="E25" s="40"/>
    </row>
    <row r="26" spans="1:8" ht="15">
      <c r="A26" s="9" t="s">
        <v>42</v>
      </c>
      <c r="B26"/>
      <c r="C26"/>
      <c r="D26"/>
      <c r="E26" s="16" t="s">
        <v>52</v>
      </c>
      <c r="F26"/>
      <c r="G26"/>
      <c r="H26"/>
    </row>
    <row r="27" spans="1:9" ht="15">
      <c r="A27" s="9" t="s">
        <v>77</v>
      </c>
      <c r="B27"/>
      <c r="C27"/>
      <c r="D27"/>
      <c r="E27" s="16"/>
      <c r="F27"/>
      <c r="G27"/>
      <c r="H27"/>
      <c r="I27"/>
    </row>
    <row r="28" spans="1:9" ht="15">
      <c r="A28" s="9"/>
      <c r="B28"/>
      <c r="C28"/>
      <c r="D28"/>
      <c r="E28"/>
      <c r="F28"/>
      <c r="G28"/>
      <c r="H28"/>
      <c r="I28"/>
    </row>
    <row r="29" spans="1:9" ht="15">
      <c r="A29" s="9"/>
      <c r="B29"/>
      <c r="C29"/>
      <c r="D29"/>
      <c r="E29"/>
      <c r="F29"/>
      <c r="G29"/>
      <c r="H29"/>
      <c r="I29"/>
    </row>
    <row r="30" spans="1:9" ht="15.75">
      <c r="A30" s="10"/>
      <c r="B30"/>
      <c r="C30"/>
      <c r="D30"/>
      <c r="E30"/>
      <c r="F30"/>
      <c r="G30"/>
      <c r="H30"/>
      <c r="I30"/>
    </row>
    <row r="31" spans="1:5" ht="15.75">
      <c r="A31" s="25" t="s">
        <v>74</v>
      </c>
      <c r="B31" s="26"/>
      <c r="C31" s="26"/>
      <c r="D31" s="26"/>
      <c r="E31" s="27"/>
    </row>
    <row r="32" spans="1:5" ht="15.75" customHeight="1" thickBot="1">
      <c r="A32" s="28" t="s">
        <v>48</v>
      </c>
      <c r="B32" s="30" t="s">
        <v>64</v>
      </c>
      <c r="C32" s="31"/>
      <c r="D32" s="30" t="s">
        <v>65</v>
      </c>
      <c r="E32" s="31"/>
    </row>
    <row r="33" spans="1:5" ht="30.75" thickBot="1">
      <c r="A33" s="29"/>
      <c r="B33" s="19" t="s">
        <v>36</v>
      </c>
      <c r="C33" s="19" t="s">
        <v>37</v>
      </c>
      <c r="D33" s="19" t="s">
        <v>36</v>
      </c>
      <c r="E33" s="19" t="s">
        <v>37</v>
      </c>
    </row>
    <row r="34" spans="1:5" ht="15">
      <c r="A34" s="2" t="s">
        <v>2</v>
      </c>
      <c r="B34" s="3">
        <v>5963.7</v>
      </c>
      <c r="C34" s="3">
        <v>155589</v>
      </c>
      <c r="D34" s="3">
        <v>6888</v>
      </c>
      <c r="E34" s="3">
        <v>179703</v>
      </c>
    </row>
    <row r="35" spans="1:5" ht="15">
      <c r="A35" s="2" t="s">
        <v>3</v>
      </c>
      <c r="B35" s="3">
        <f>C35/26.089</f>
        <v>804.9369466058492</v>
      </c>
      <c r="C35" s="3">
        <v>21000</v>
      </c>
      <c r="D35" s="3">
        <f>E35/26.089</f>
        <v>804.9369466058492</v>
      </c>
      <c r="E35" s="3">
        <v>21000</v>
      </c>
    </row>
    <row r="36" spans="1:5" ht="15">
      <c r="A36" s="2" t="s">
        <v>4</v>
      </c>
      <c r="B36" s="3">
        <f>C36/26.089</f>
        <v>804.9369466058492</v>
      </c>
      <c r="C36" s="3">
        <v>21000</v>
      </c>
      <c r="D36" s="3">
        <f>E36/26.089</f>
        <v>977.4234351642456</v>
      </c>
      <c r="E36" s="3">
        <v>25500</v>
      </c>
    </row>
    <row r="37" spans="1:12" ht="15">
      <c r="A37" s="4" t="s">
        <v>67</v>
      </c>
      <c r="B37" s="3"/>
      <c r="C37" s="3">
        <v>34500</v>
      </c>
      <c r="D37" s="3"/>
      <c r="E37" s="3">
        <v>34500</v>
      </c>
      <c r="I37" s="8"/>
      <c r="J37" s="8"/>
      <c r="K37" s="8"/>
      <c r="L37" s="8"/>
    </row>
    <row r="38" spans="1:5" ht="15">
      <c r="A38" s="2" t="s">
        <v>7</v>
      </c>
      <c r="B38" s="3">
        <f>B34*0.1275</f>
        <v>760.37175</v>
      </c>
      <c r="C38" s="3">
        <f>C34*0.1275</f>
        <v>19837.5975</v>
      </c>
      <c r="D38" s="3">
        <f>D34*0.1275</f>
        <v>878.22</v>
      </c>
      <c r="E38" s="3">
        <f>E34*0.1275</f>
        <v>22912.1325</v>
      </c>
    </row>
    <row r="39" spans="1:8" ht="15.75">
      <c r="A39" s="12" t="s">
        <v>54</v>
      </c>
      <c r="B39" s="15">
        <f>SUM(B34:B38)</f>
        <v>8333.945643211699</v>
      </c>
      <c r="C39" s="15">
        <f>SUM(C34:C38)</f>
        <v>251926.5975</v>
      </c>
      <c r="D39" s="15">
        <f>SUM(D34:D38)</f>
        <v>9548.580381770094</v>
      </c>
      <c r="E39" s="15">
        <f>SUM(E34:E38)</f>
        <v>283615.1325</v>
      </c>
      <c r="G39" s="21"/>
      <c r="H39" s="21"/>
    </row>
    <row r="40" spans="1:7" ht="15.75">
      <c r="A40" s="17" t="s">
        <v>20</v>
      </c>
      <c r="B40" s="22"/>
      <c r="C40" s="23"/>
      <c r="D40" s="23"/>
      <c r="E40" s="24"/>
      <c r="G40" s="20"/>
    </row>
    <row r="41" spans="1:5" ht="15" customHeight="1">
      <c r="A41" s="18" t="s">
        <v>63</v>
      </c>
      <c r="B41" s="32" t="s">
        <v>73</v>
      </c>
      <c r="C41" s="32"/>
      <c r="D41" s="32"/>
      <c r="E41" s="32"/>
    </row>
    <row r="42" spans="1:5" ht="15">
      <c r="A42" s="18" t="s">
        <v>27</v>
      </c>
      <c r="B42" s="33" t="s">
        <v>28</v>
      </c>
      <c r="C42" s="34"/>
      <c r="D42" s="34"/>
      <c r="E42" s="35"/>
    </row>
    <row r="43" spans="1:5" ht="15">
      <c r="A43" s="18" t="s">
        <v>75</v>
      </c>
      <c r="B43" s="33" t="s">
        <v>30</v>
      </c>
      <c r="C43" s="34"/>
      <c r="D43" s="34"/>
      <c r="E43" s="35"/>
    </row>
    <row r="44" spans="1:5" ht="15">
      <c r="A44" s="18" t="s">
        <v>29</v>
      </c>
      <c r="B44" s="32" t="s">
        <v>56</v>
      </c>
      <c r="C44" s="32"/>
      <c r="D44" s="32"/>
      <c r="E44" s="32"/>
    </row>
    <row r="45" spans="1:5" ht="15" customHeight="1">
      <c r="A45" s="18" t="s">
        <v>58</v>
      </c>
      <c r="B45" s="32" t="s">
        <v>56</v>
      </c>
      <c r="C45" s="32"/>
      <c r="D45" s="32"/>
      <c r="E45" s="32"/>
    </row>
    <row r="46" spans="1:5" ht="15">
      <c r="A46" s="18" t="s">
        <v>32</v>
      </c>
      <c r="B46" s="32" t="s">
        <v>33</v>
      </c>
      <c r="C46" s="32"/>
      <c r="D46" s="32"/>
      <c r="E46" s="32"/>
    </row>
    <row r="47" spans="1:5" ht="15">
      <c r="A47" s="18" t="s">
        <v>31</v>
      </c>
      <c r="B47" s="32" t="s">
        <v>39</v>
      </c>
      <c r="C47" s="32"/>
      <c r="D47" s="32"/>
      <c r="E47" s="32"/>
    </row>
    <row r="48" spans="1:5" ht="15">
      <c r="A48" s="18" t="s">
        <v>34</v>
      </c>
      <c r="B48" s="33" t="s">
        <v>35</v>
      </c>
      <c r="C48" s="34"/>
      <c r="D48" s="34"/>
      <c r="E48" s="35"/>
    </row>
    <row r="49" spans="1:5" ht="15">
      <c r="A49" s="18" t="s">
        <v>76</v>
      </c>
      <c r="B49" s="33" t="s">
        <v>35</v>
      </c>
      <c r="C49" s="34"/>
      <c r="D49" s="34"/>
      <c r="E49" s="35"/>
    </row>
    <row r="50" spans="1:5" ht="31.5" customHeight="1">
      <c r="A50" s="18" t="s">
        <v>40</v>
      </c>
      <c r="B50" s="38" t="s">
        <v>41</v>
      </c>
      <c r="C50" s="39"/>
      <c r="D50" s="39"/>
      <c r="E50" s="40"/>
    </row>
    <row r="51" spans="1:8" ht="15">
      <c r="A51" s="9" t="s">
        <v>42</v>
      </c>
      <c r="B51"/>
      <c r="C51"/>
      <c r="D51"/>
      <c r="E51" s="16" t="s">
        <v>52</v>
      </c>
      <c r="F51"/>
      <c r="G51"/>
      <c r="H51"/>
    </row>
    <row r="52" spans="1:9" ht="15">
      <c r="A52" s="9" t="s">
        <v>77</v>
      </c>
      <c r="B52"/>
      <c r="C52"/>
      <c r="D52"/>
      <c r="E52"/>
      <c r="F52"/>
      <c r="G52"/>
      <c r="H52"/>
      <c r="I52"/>
    </row>
    <row r="53" spans="1:9" ht="15">
      <c r="A53" s="9"/>
      <c r="B53"/>
      <c r="C53"/>
      <c r="D53"/>
      <c r="E53"/>
      <c r="F53"/>
      <c r="G53"/>
      <c r="H53"/>
      <c r="I53"/>
    </row>
    <row r="54" spans="1:9" ht="15">
      <c r="A54" s="9"/>
      <c r="B54"/>
      <c r="C54"/>
      <c r="D54"/>
      <c r="E54"/>
      <c r="F54"/>
      <c r="G54"/>
      <c r="H54"/>
      <c r="I54"/>
    </row>
    <row r="55" spans="1:5" ht="15.75">
      <c r="A55" s="5"/>
      <c r="B55" s="6"/>
      <c r="C55" s="6"/>
      <c r="D55" s="6"/>
      <c r="E55" s="6"/>
    </row>
    <row r="56" spans="1:5" ht="15.75">
      <c r="A56" s="25" t="s">
        <v>80</v>
      </c>
      <c r="B56" s="26"/>
      <c r="C56" s="26"/>
      <c r="D56" s="26"/>
      <c r="E56" s="27"/>
    </row>
    <row r="57" spans="1:5" ht="15.75" customHeight="1" thickBot="1">
      <c r="A57" s="28" t="s">
        <v>48</v>
      </c>
      <c r="B57" s="30" t="s">
        <v>0</v>
      </c>
      <c r="C57" s="31"/>
      <c r="D57" s="30" t="s">
        <v>1</v>
      </c>
      <c r="E57" s="31"/>
    </row>
    <row r="58" spans="1:5" ht="30.75" thickBot="1">
      <c r="A58" s="29"/>
      <c r="B58" s="19" t="s">
        <v>36</v>
      </c>
      <c r="C58" s="19" t="s">
        <v>37</v>
      </c>
      <c r="D58" s="19" t="s">
        <v>36</v>
      </c>
      <c r="E58" s="19" t="s">
        <v>37</v>
      </c>
    </row>
    <row r="59" spans="1:5" ht="15">
      <c r="A59" s="2" t="s">
        <v>2</v>
      </c>
      <c r="B59" s="3">
        <v>5963.7</v>
      </c>
      <c r="C59" s="3">
        <v>155589</v>
      </c>
      <c r="D59" s="3">
        <v>8237</v>
      </c>
      <c r="E59" s="3">
        <v>214897</v>
      </c>
    </row>
    <row r="60" spans="1:5" ht="15">
      <c r="A60" s="2" t="s">
        <v>3</v>
      </c>
      <c r="B60" s="3">
        <f>C60/26.089</f>
        <v>804.9369466058492</v>
      </c>
      <c r="C60" s="3">
        <v>21000</v>
      </c>
      <c r="D60" s="3">
        <f>E60/26.089</f>
        <v>804.9369466058492</v>
      </c>
      <c r="E60" s="3">
        <v>21000</v>
      </c>
    </row>
    <row r="61" spans="1:5" ht="15">
      <c r="A61" s="2" t="s">
        <v>4</v>
      </c>
      <c r="B61" s="3">
        <f>C61/26.089</f>
        <v>804.9369466058492</v>
      </c>
      <c r="C61" s="3">
        <v>21000</v>
      </c>
      <c r="D61" s="3">
        <f>E61/26.089</f>
        <v>977.4234351642456</v>
      </c>
      <c r="E61" s="3">
        <v>25500</v>
      </c>
    </row>
    <row r="62" spans="1:5" ht="15">
      <c r="A62" s="2" t="s">
        <v>5</v>
      </c>
      <c r="B62" s="3">
        <f>B59*0.35</f>
        <v>2087.2949999999996</v>
      </c>
      <c r="C62" s="3">
        <f>C59*0.35</f>
        <v>54456.149999999994</v>
      </c>
      <c r="D62" s="3">
        <f>D59*0.35</f>
        <v>2882.95</v>
      </c>
      <c r="E62" s="3">
        <f>E59*0.35</f>
        <v>75213.95</v>
      </c>
    </row>
    <row r="63" spans="1:5" ht="15">
      <c r="A63" s="2" t="s">
        <v>6</v>
      </c>
      <c r="B63" s="3">
        <f>B59*0.15</f>
        <v>894.555</v>
      </c>
      <c r="C63" s="3">
        <f>C59*0.15</f>
        <v>23338.35</v>
      </c>
      <c r="D63" s="3">
        <f>D59*0.15</f>
        <v>1235.55</v>
      </c>
      <c r="E63" s="3">
        <f>E59*0.15</f>
        <v>32234.55</v>
      </c>
    </row>
    <row r="64" spans="1:12" ht="15">
      <c r="A64" s="4" t="s">
        <v>49</v>
      </c>
      <c r="B64" s="3"/>
      <c r="C64" s="3">
        <v>34500</v>
      </c>
      <c r="D64" s="3"/>
      <c r="E64" s="3">
        <v>34500</v>
      </c>
      <c r="I64" s="8"/>
      <c r="J64" s="8"/>
      <c r="K64" s="8"/>
      <c r="L64" s="8"/>
    </row>
    <row r="65" spans="1:5" ht="15">
      <c r="A65" s="2" t="s">
        <v>7</v>
      </c>
      <c r="B65" s="3">
        <f>(B59+B62+B63)*0.095</f>
        <v>849.8272499999999</v>
      </c>
      <c r="C65" s="3">
        <f>(C59+C62+C63)*0.095</f>
        <v>22171.4325</v>
      </c>
      <c r="D65" s="3">
        <f>(D59+D62+D63)*0.095</f>
        <v>1173.7725</v>
      </c>
      <c r="E65" s="3">
        <f>(E59+E62+E63)*0.095</f>
        <v>30622.822500000002</v>
      </c>
    </row>
    <row r="66" spans="1:8" ht="15.75">
      <c r="A66" s="12" t="s">
        <v>54</v>
      </c>
      <c r="B66" s="15">
        <f>SUM(B59:B65)</f>
        <v>11405.251143211699</v>
      </c>
      <c r="C66" s="15">
        <f>SUM(C59:C65)</f>
        <v>332054.9325</v>
      </c>
      <c r="D66" s="15">
        <f>SUM(D59:D65)</f>
        <v>15311.632881770092</v>
      </c>
      <c r="E66" s="15">
        <f>SUM(E59:E65)</f>
        <v>433968.3225</v>
      </c>
      <c r="G66" s="21"/>
      <c r="H66" s="21"/>
    </row>
    <row r="67" spans="1:7" ht="15.75">
      <c r="A67" s="17" t="s">
        <v>20</v>
      </c>
      <c r="B67" s="22"/>
      <c r="C67" s="23"/>
      <c r="D67" s="23"/>
      <c r="E67" s="24"/>
      <c r="G67" s="20"/>
    </row>
    <row r="68" spans="1:5" ht="15" customHeight="1">
      <c r="A68" s="18" t="s">
        <v>21</v>
      </c>
      <c r="B68" s="32" t="s">
        <v>22</v>
      </c>
      <c r="C68" s="32"/>
      <c r="D68" s="32"/>
      <c r="E68" s="32"/>
    </row>
    <row r="69" spans="1:5" ht="15">
      <c r="A69" s="18" t="s">
        <v>23</v>
      </c>
      <c r="B69" s="32" t="s">
        <v>22</v>
      </c>
      <c r="C69" s="32"/>
      <c r="D69" s="32"/>
      <c r="E69" s="32"/>
    </row>
    <row r="70" spans="1:5" ht="15">
      <c r="A70" s="18" t="s">
        <v>24</v>
      </c>
      <c r="B70" s="32" t="s">
        <v>22</v>
      </c>
      <c r="C70" s="32"/>
      <c r="D70" s="32"/>
      <c r="E70" s="32"/>
    </row>
    <row r="71" spans="1:5" ht="15">
      <c r="A71" s="18" t="s">
        <v>72</v>
      </c>
      <c r="B71" s="32" t="s">
        <v>22</v>
      </c>
      <c r="C71" s="32"/>
      <c r="D71" s="32"/>
      <c r="E71" s="32"/>
    </row>
    <row r="72" spans="1:5" ht="15">
      <c r="A72" s="18" t="s">
        <v>25</v>
      </c>
      <c r="B72" s="33" t="s">
        <v>71</v>
      </c>
      <c r="C72" s="34"/>
      <c r="D72" s="34"/>
      <c r="E72" s="35"/>
    </row>
    <row r="73" spans="1:5" ht="15">
      <c r="A73" s="18" t="s">
        <v>27</v>
      </c>
      <c r="B73" s="33" t="s">
        <v>28</v>
      </c>
      <c r="C73" s="34"/>
      <c r="D73" s="34"/>
      <c r="E73" s="35"/>
    </row>
    <row r="74" spans="1:5" ht="15">
      <c r="A74" s="18" t="s">
        <v>75</v>
      </c>
      <c r="B74" s="33" t="s">
        <v>30</v>
      </c>
      <c r="C74" s="34"/>
      <c r="D74" s="34"/>
      <c r="E74" s="35"/>
    </row>
    <row r="75" spans="1:5" ht="15">
      <c r="A75" s="18" t="s">
        <v>29</v>
      </c>
      <c r="B75" s="32" t="s">
        <v>56</v>
      </c>
      <c r="C75" s="32"/>
      <c r="D75" s="32"/>
      <c r="E75" s="32"/>
    </row>
    <row r="76" spans="1:5" ht="15" customHeight="1">
      <c r="A76" s="18" t="s">
        <v>58</v>
      </c>
      <c r="B76" s="32" t="s">
        <v>56</v>
      </c>
      <c r="C76" s="32"/>
      <c r="D76" s="32"/>
      <c r="E76" s="32"/>
    </row>
    <row r="77" spans="1:5" ht="15">
      <c r="A77" s="18" t="s">
        <v>32</v>
      </c>
      <c r="B77" s="32" t="s">
        <v>33</v>
      </c>
      <c r="C77" s="32"/>
      <c r="D77" s="32"/>
      <c r="E77" s="32"/>
    </row>
    <row r="78" spans="1:5" ht="15">
      <c r="A78" s="18" t="s">
        <v>31</v>
      </c>
      <c r="B78" s="32" t="s">
        <v>39</v>
      </c>
      <c r="C78" s="32"/>
      <c r="D78" s="32"/>
      <c r="E78" s="32"/>
    </row>
    <row r="79" spans="1:5" ht="15">
      <c r="A79" s="18" t="s">
        <v>34</v>
      </c>
      <c r="B79" s="33" t="s">
        <v>35</v>
      </c>
      <c r="C79" s="34"/>
      <c r="D79" s="34"/>
      <c r="E79" s="35"/>
    </row>
    <row r="80" spans="1:5" ht="15">
      <c r="A80" s="18" t="s">
        <v>76</v>
      </c>
      <c r="B80" s="33" t="s">
        <v>35</v>
      </c>
      <c r="C80" s="34"/>
      <c r="D80" s="34"/>
      <c r="E80" s="35"/>
    </row>
    <row r="81" spans="1:5" ht="31.5" customHeight="1">
      <c r="A81" s="18" t="s">
        <v>40</v>
      </c>
      <c r="B81" s="38" t="s">
        <v>41</v>
      </c>
      <c r="C81" s="39"/>
      <c r="D81" s="39"/>
      <c r="E81" s="40"/>
    </row>
    <row r="82" spans="1:8" ht="15">
      <c r="A82" s="9" t="s">
        <v>42</v>
      </c>
      <c r="B82"/>
      <c r="C82"/>
      <c r="D82"/>
      <c r="E82" s="16" t="s">
        <v>52</v>
      </c>
      <c r="F82"/>
      <c r="G82"/>
      <c r="H82"/>
    </row>
    <row r="83" spans="1:9" ht="15">
      <c r="A83" s="9" t="s">
        <v>77</v>
      </c>
      <c r="B83"/>
      <c r="C83"/>
      <c r="D83"/>
      <c r="E83"/>
      <c r="F83"/>
      <c r="G83"/>
      <c r="H83"/>
      <c r="I83"/>
    </row>
    <row r="84" spans="1:9" ht="15">
      <c r="A84" s="9"/>
      <c r="B84"/>
      <c r="C84"/>
      <c r="D84"/>
      <c r="E84"/>
      <c r="F84"/>
      <c r="G84"/>
      <c r="H84"/>
      <c r="I84"/>
    </row>
    <row r="85" spans="1:9" ht="15">
      <c r="A85" s="9"/>
      <c r="B85"/>
      <c r="C85"/>
      <c r="D85"/>
      <c r="E85"/>
      <c r="F85"/>
      <c r="G85"/>
      <c r="H85"/>
      <c r="I85"/>
    </row>
    <row r="86" spans="1:5" ht="15.75">
      <c r="A86" s="5"/>
      <c r="B86" s="6"/>
      <c r="C86" s="6"/>
      <c r="D86" s="6"/>
      <c r="E86" s="6"/>
    </row>
    <row r="87" spans="1:5" ht="15.75">
      <c r="A87" s="25" t="s">
        <v>10</v>
      </c>
      <c r="B87" s="26"/>
      <c r="C87" s="26"/>
      <c r="D87" s="26"/>
      <c r="E87" s="27"/>
    </row>
    <row r="88" spans="1:5" ht="15.75" customHeight="1" thickBot="1">
      <c r="A88" s="28" t="s">
        <v>48</v>
      </c>
      <c r="B88" s="30" t="s">
        <v>11</v>
      </c>
      <c r="C88" s="31"/>
      <c r="D88" s="30" t="s">
        <v>12</v>
      </c>
      <c r="E88" s="31"/>
    </row>
    <row r="89" spans="1:5" ht="30.75" thickBot="1">
      <c r="A89" s="29"/>
      <c r="B89" s="19" t="s">
        <v>36</v>
      </c>
      <c r="C89" s="19" t="s">
        <v>37</v>
      </c>
      <c r="D89" s="19" t="s">
        <v>36</v>
      </c>
      <c r="E89" s="19" t="s">
        <v>37</v>
      </c>
    </row>
    <row r="90" spans="1:5" ht="15">
      <c r="A90" s="2" t="s">
        <v>2</v>
      </c>
      <c r="B90" s="3">
        <v>6888</v>
      </c>
      <c r="C90" s="3">
        <v>179703</v>
      </c>
      <c r="D90" s="3">
        <v>8733.2</v>
      </c>
      <c r="E90" s="3">
        <v>227843</v>
      </c>
    </row>
    <row r="91" spans="1:5" ht="15">
      <c r="A91" s="2" t="s">
        <v>3</v>
      </c>
      <c r="B91" s="3">
        <f>C91/26.089</f>
        <v>804.9369466058492</v>
      </c>
      <c r="C91" s="3">
        <v>21000</v>
      </c>
      <c r="D91" s="3">
        <f>E91/26.089</f>
        <v>804.9369466058492</v>
      </c>
      <c r="E91" s="3">
        <v>21000</v>
      </c>
    </row>
    <row r="92" spans="1:5" ht="15">
      <c r="A92" s="2" t="s">
        <v>4</v>
      </c>
      <c r="B92" s="3">
        <f>C92/26.089</f>
        <v>804.9369466058492</v>
      </c>
      <c r="C92" s="3">
        <v>21000</v>
      </c>
      <c r="D92" s="3">
        <f>E92/26.089</f>
        <v>977.4234351642456</v>
      </c>
      <c r="E92" s="3">
        <v>25500</v>
      </c>
    </row>
    <row r="93" spans="1:5" ht="15">
      <c r="A93" s="2" t="s">
        <v>9</v>
      </c>
      <c r="B93" s="3">
        <f>B90*0.5</f>
        <v>3444</v>
      </c>
      <c r="C93" s="3">
        <f>C90*0.5</f>
        <v>89851.5</v>
      </c>
      <c r="D93" s="3">
        <f>D90*0.5</f>
        <v>4366.6</v>
      </c>
      <c r="E93" s="3">
        <f>E90*0.5</f>
        <v>113921.5</v>
      </c>
    </row>
    <row r="94" spans="1:5" ht="15">
      <c r="A94" s="2" t="s">
        <v>6</v>
      </c>
      <c r="B94" s="3">
        <f>B90*0.15</f>
        <v>1033.2</v>
      </c>
      <c r="C94" s="3">
        <f>C90*0.15</f>
        <v>26955.45</v>
      </c>
      <c r="D94" s="3">
        <f>D90*0.15</f>
        <v>1309.98</v>
      </c>
      <c r="E94" s="3">
        <f>E90*0.15</f>
        <v>34176.45</v>
      </c>
    </row>
    <row r="95" spans="1:12" ht="15">
      <c r="A95" s="4" t="s">
        <v>49</v>
      </c>
      <c r="B95" s="3"/>
      <c r="C95" s="3">
        <v>34500</v>
      </c>
      <c r="D95" s="3"/>
      <c r="E95" s="3">
        <v>34500</v>
      </c>
      <c r="G95" s="20"/>
      <c r="I95" s="8"/>
      <c r="J95" s="8"/>
      <c r="K95" s="8"/>
      <c r="L95" s="8"/>
    </row>
    <row r="96" spans="1:5" ht="15">
      <c r="A96" s="2" t="s">
        <v>7</v>
      </c>
      <c r="B96" s="3">
        <f>(B90+B93+B94)*0.095</f>
        <v>1079.6940000000002</v>
      </c>
      <c r="C96" s="3">
        <f>(C90+C93+C94)*0.095</f>
        <v>28168.44525</v>
      </c>
      <c r="D96" s="3">
        <f>(D90+D93+D94)*0.095</f>
        <v>1368.9291</v>
      </c>
      <c r="E96" s="3">
        <f>(E90+E93+E94)*0.095</f>
        <v>35714.390250000004</v>
      </c>
    </row>
    <row r="97" spans="1:5" ht="15.75">
      <c r="A97" s="12" t="s">
        <v>54</v>
      </c>
      <c r="B97" s="15">
        <f>SUM(B90:B96)</f>
        <v>14054.767893211698</v>
      </c>
      <c r="C97" s="15">
        <f>SUM(C90:C96)</f>
        <v>401178.39525</v>
      </c>
      <c r="D97" s="15">
        <f>SUM(D90:D96)</f>
        <v>17561.069481770097</v>
      </c>
      <c r="E97" s="15">
        <f>SUM(E90:E96)</f>
        <v>492655.34025</v>
      </c>
    </row>
    <row r="98" spans="1:5" ht="15.75">
      <c r="A98" s="17" t="s">
        <v>20</v>
      </c>
      <c r="B98" s="22"/>
      <c r="C98" s="23"/>
      <c r="D98" s="23"/>
      <c r="E98" s="24"/>
    </row>
    <row r="99" spans="1:5" ht="15" customHeight="1">
      <c r="A99" s="18" t="s">
        <v>21</v>
      </c>
      <c r="B99" s="32" t="s">
        <v>22</v>
      </c>
      <c r="C99" s="32"/>
      <c r="D99" s="32"/>
      <c r="E99" s="32"/>
    </row>
    <row r="100" spans="1:5" ht="15">
      <c r="A100" s="18" t="s">
        <v>23</v>
      </c>
      <c r="B100" s="32" t="s">
        <v>22</v>
      </c>
      <c r="C100" s="32"/>
      <c r="D100" s="32"/>
      <c r="E100" s="32"/>
    </row>
    <row r="101" spans="1:5" ht="15">
      <c r="A101" s="18" t="s">
        <v>24</v>
      </c>
      <c r="B101" s="32" t="s">
        <v>22</v>
      </c>
      <c r="C101" s="32"/>
      <c r="D101" s="32"/>
      <c r="E101" s="32"/>
    </row>
    <row r="102" spans="1:5" ht="15">
      <c r="A102" s="18" t="s">
        <v>72</v>
      </c>
      <c r="B102" s="32" t="s">
        <v>22</v>
      </c>
      <c r="C102" s="32"/>
      <c r="D102" s="32"/>
      <c r="E102" s="32"/>
    </row>
    <row r="103" spans="1:5" ht="15">
      <c r="A103" s="18" t="s">
        <v>25</v>
      </c>
      <c r="B103" s="33" t="s">
        <v>71</v>
      </c>
      <c r="C103" s="34"/>
      <c r="D103" s="34"/>
      <c r="E103" s="35"/>
    </row>
    <row r="104" spans="1:5" ht="15">
      <c r="A104" s="18" t="s">
        <v>27</v>
      </c>
      <c r="B104" s="33" t="s">
        <v>28</v>
      </c>
      <c r="C104" s="34"/>
      <c r="D104" s="34"/>
      <c r="E104" s="35"/>
    </row>
    <row r="105" spans="1:5" ht="15">
      <c r="A105" s="18" t="s">
        <v>75</v>
      </c>
      <c r="B105" s="33" t="s">
        <v>30</v>
      </c>
      <c r="C105" s="34"/>
      <c r="D105" s="34"/>
      <c r="E105" s="35"/>
    </row>
    <row r="106" spans="1:5" ht="15">
      <c r="A106" s="18" t="s">
        <v>29</v>
      </c>
      <c r="B106" s="32" t="s">
        <v>56</v>
      </c>
      <c r="C106" s="32"/>
      <c r="D106" s="32"/>
      <c r="E106" s="32"/>
    </row>
    <row r="107" spans="1:5" ht="15" customHeight="1">
      <c r="A107" s="18" t="s">
        <v>58</v>
      </c>
      <c r="B107" s="32" t="s">
        <v>56</v>
      </c>
      <c r="C107" s="32"/>
      <c r="D107" s="32"/>
      <c r="E107" s="32"/>
    </row>
    <row r="108" spans="1:5" ht="15">
      <c r="A108" s="18" t="s">
        <v>32</v>
      </c>
      <c r="B108" s="32" t="s">
        <v>33</v>
      </c>
      <c r="C108" s="32"/>
      <c r="D108" s="32"/>
      <c r="E108" s="32"/>
    </row>
    <row r="109" spans="1:5" ht="15">
      <c r="A109" s="18" t="s">
        <v>31</v>
      </c>
      <c r="B109" s="32" t="s">
        <v>39</v>
      </c>
      <c r="C109" s="32"/>
      <c r="D109" s="32"/>
      <c r="E109" s="32"/>
    </row>
    <row r="110" spans="1:5" ht="15">
      <c r="A110" s="18" t="s">
        <v>34</v>
      </c>
      <c r="B110" s="33" t="s">
        <v>35</v>
      </c>
      <c r="C110" s="34"/>
      <c r="D110" s="34"/>
      <c r="E110" s="35"/>
    </row>
    <row r="111" spans="1:5" ht="15">
      <c r="A111" s="18" t="s">
        <v>76</v>
      </c>
      <c r="B111" s="33" t="s">
        <v>35</v>
      </c>
      <c r="C111" s="34"/>
      <c r="D111" s="34"/>
      <c r="E111" s="35"/>
    </row>
    <row r="112" spans="1:5" ht="31.5" customHeight="1">
      <c r="A112" s="18" t="s">
        <v>40</v>
      </c>
      <c r="B112" s="38" t="s">
        <v>41</v>
      </c>
      <c r="C112" s="39"/>
      <c r="D112" s="39"/>
      <c r="E112" s="40"/>
    </row>
    <row r="113" spans="1:8" ht="15">
      <c r="A113" s="9" t="s">
        <v>42</v>
      </c>
      <c r="B113"/>
      <c r="C113"/>
      <c r="D113"/>
      <c r="E113" s="16" t="s">
        <v>52</v>
      </c>
      <c r="F113"/>
      <c r="G113"/>
      <c r="H113"/>
    </row>
    <row r="114" spans="1:9" ht="15">
      <c r="A114" s="9" t="s">
        <v>77</v>
      </c>
      <c r="B114"/>
      <c r="C114"/>
      <c r="D114"/>
      <c r="E114"/>
      <c r="F114"/>
      <c r="G114"/>
      <c r="H114"/>
      <c r="I114"/>
    </row>
    <row r="118" spans="1:5" ht="15.75">
      <c r="A118" s="25" t="s">
        <v>59</v>
      </c>
      <c r="B118" s="26"/>
      <c r="C118" s="26"/>
      <c r="D118" s="26"/>
      <c r="E118" s="27"/>
    </row>
    <row r="119" spans="1:5" ht="15.75" customHeight="1" thickBot="1">
      <c r="A119" s="28" t="s">
        <v>48</v>
      </c>
      <c r="B119" s="30" t="s">
        <v>11</v>
      </c>
      <c r="C119" s="31"/>
      <c r="D119" s="30" t="s">
        <v>12</v>
      </c>
      <c r="E119" s="31"/>
    </row>
    <row r="120" spans="1:5" ht="30.75" thickBot="1">
      <c r="A120" s="29"/>
      <c r="B120" s="19" t="s">
        <v>36</v>
      </c>
      <c r="C120" s="19" t="s">
        <v>37</v>
      </c>
      <c r="D120" s="19" t="s">
        <v>36</v>
      </c>
      <c r="E120" s="19" t="s">
        <v>37</v>
      </c>
    </row>
    <row r="121" spans="1:5" ht="15">
      <c r="A121" s="2" t="s">
        <v>2</v>
      </c>
      <c r="B121" s="3">
        <v>6888</v>
      </c>
      <c r="C121" s="3">
        <v>179703</v>
      </c>
      <c r="D121" s="3">
        <v>8733.2</v>
      </c>
      <c r="E121" s="3">
        <v>227843</v>
      </c>
    </row>
    <row r="122" spans="1:5" ht="15">
      <c r="A122" s="2" t="s">
        <v>3</v>
      </c>
      <c r="B122" s="3">
        <f>C122/26.089</f>
        <v>804.9369466058492</v>
      </c>
      <c r="C122" s="3">
        <v>21000</v>
      </c>
      <c r="D122" s="3">
        <f>E122/26.089</f>
        <v>804.9369466058492</v>
      </c>
      <c r="E122" s="3">
        <v>21000</v>
      </c>
    </row>
    <row r="123" spans="1:5" ht="15">
      <c r="A123" s="2" t="s">
        <v>4</v>
      </c>
      <c r="B123" s="3">
        <f>C123/26.089</f>
        <v>804.9369466058492</v>
      </c>
      <c r="C123" s="3">
        <v>21000</v>
      </c>
      <c r="D123" s="3">
        <f>E123/26.089</f>
        <v>977.4234351642456</v>
      </c>
      <c r="E123" s="3">
        <v>25500</v>
      </c>
    </row>
    <row r="124" spans="1:5" ht="15">
      <c r="A124" s="2" t="s">
        <v>9</v>
      </c>
      <c r="B124" s="3">
        <f>B121*0.5</f>
        <v>3444</v>
      </c>
      <c r="C124" s="3">
        <f>C121*0.5</f>
        <v>89851.5</v>
      </c>
      <c r="D124" s="3">
        <f>D121*0.5</f>
        <v>4366.6</v>
      </c>
      <c r="E124" s="3">
        <f>E121*0.5</f>
        <v>113921.5</v>
      </c>
    </row>
    <row r="125" spans="1:5" ht="15">
      <c r="A125" s="2" t="s">
        <v>6</v>
      </c>
      <c r="B125" s="3">
        <f>B121*0.15</f>
        <v>1033.2</v>
      </c>
      <c r="C125" s="3">
        <f>C121*0.15</f>
        <v>26955.45</v>
      </c>
      <c r="D125" s="3">
        <f>D121*0.15</f>
        <v>1309.98</v>
      </c>
      <c r="E125" s="3">
        <f>E121*0.15</f>
        <v>34176.45</v>
      </c>
    </row>
    <row r="126" spans="1:5" ht="15">
      <c r="A126" s="4" t="s">
        <v>15</v>
      </c>
      <c r="B126" s="3">
        <f>B121*0.25</f>
        <v>1722</v>
      </c>
      <c r="C126" s="3">
        <f>C121*0.25</f>
        <v>44925.75</v>
      </c>
      <c r="D126" s="3">
        <f>D121*0.25</f>
        <v>2183.3</v>
      </c>
      <c r="E126" s="3">
        <f>E121*0.25</f>
        <v>56960.75</v>
      </c>
    </row>
    <row r="127" spans="1:12" ht="15">
      <c r="A127" s="4" t="s">
        <v>49</v>
      </c>
      <c r="B127" s="3"/>
      <c r="C127" s="3">
        <v>34500</v>
      </c>
      <c r="D127" s="3"/>
      <c r="E127" s="3">
        <v>34500</v>
      </c>
      <c r="G127" s="20"/>
      <c r="I127" s="8"/>
      <c r="J127" s="8"/>
      <c r="K127" s="8"/>
      <c r="L127" s="8"/>
    </row>
    <row r="128" spans="1:5" ht="15">
      <c r="A128" s="2" t="s">
        <v>7</v>
      </c>
      <c r="B128" s="3">
        <f>(B121+B124+B125+B126)*0.095</f>
        <v>1243.284</v>
      </c>
      <c r="C128" s="3">
        <f>(C121+C124+C125+C126)*0.095</f>
        <v>32436.3915</v>
      </c>
      <c r="D128" s="3">
        <f>(D121+D124+D125+D126)*0.095</f>
        <v>1576.3426000000002</v>
      </c>
      <c r="E128" s="3">
        <f>(E121+E124+E125+E126)*0.095</f>
        <v>41125.6615</v>
      </c>
    </row>
    <row r="129" spans="1:5" ht="15.75">
      <c r="A129" s="12" t="s">
        <v>54</v>
      </c>
      <c r="B129" s="15">
        <f>SUM(B121:B128)</f>
        <v>15940.357893211698</v>
      </c>
      <c r="C129" s="15">
        <f>SUM(C121:C128)</f>
        <v>450372.09150000004</v>
      </c>
      <c r="D129" s="15">
        <f>SUM(D121:D128)</f>
        <v>19951.782981770095</v>
      </c>
      <c r="E129" s="15">
        <f>SUM(E121:E128)</f>
        <v>555027.3615</v>
      </c>
    </row>
    <row r="130" spans="1:5" ht="15.75">
      <c r="A130" s="17" t="s">
        <v>20</v>
      </c>
      <c r="B130" s="22"/>
      <c r="C130" s="23"/>
      <c r="D130" s="23"/>
      <c r="E130" s="24"/>
    </row>
    <row r="131" spans="1:5" ht="15" customHeight="1">
      <c r="A131" s="18" t="s">
        <v>21</v>
      </c>
      <c r="B131" s="32" t="s">
        <v>22</v>
      </c>
      <c r="C131" s="32"/>
      <c r="D131" s="32"/>
      <c r="E131" s="32"/>
    </row>
    <row r="132" spans="1:5" ht="15">
      <c r="A132" s="18" t="s">
        <v>23</v>
      </c>
      <c r="B132" s="32" t="s">
        <v>22</v>
      </c>
      <c r="C132" s="32"/>
      <c r="D132" s="32"/>
      <c r="E132" s="32"/>
    </row>
    <row r="133" spans="1:5" ht="15">
      <c r="A133" s="18" t="s">
        <v>24</v>
      </c>
      <c r="B133" s="32" t="s">
        <v>22</v>
      </c>
      <c r="C133" s="32"/>
      <c r="D133" s="32"/>
      <c r="E133" s="32"/>
    </row>
    <row r="134" spans="1:5" ht="15">
      <c r="A134" s="18" t="s">
        <v>72</v>
      </c>
      <c r="B134" s="32" t="s">
        <v>22</v>
      </c>
      <c r="C134" s="32"/>
      <c r="D134" s="32"/>
      <c r="E134" s="32"/>
    </row>
    <row r="135" spans="1:5" ht="15">
      <c r="A135" s="18" t="s">
        <v>25</v>
      </c>
      <c r="B135" s="33" t="s">
        <v>71</v>
      </c>
      <c r="C135" s="34"/>
      <c r="D135" s="34"/>
      <c r="E135" s="35"/>
    </row>
    <row r="136" spans="1:5" ht="15">
      <c r="A136" s="18" t="s">
        <v>27</v>
      </c>
      <c r="B136" s="33" t="s">
        <v>28</v>
      </c>
      <c r="C136" s="34"/>
      <c r="D136" s="34"/>
      <c r="E136" s="35"/>
    </row>
    <row r="137" spans="1:5" ht="15">
      <c r="A137" s="18" t="s">
        <v>75</v>
      </c>
      <c r="B137" s="33" t="s">
        <v>30</v>
      </c>
      <c r="C137" s="34"/>
      <c r="D137" s="34"/>
      <c r="E137" s="35"/>
    </row>
    <row r="138" spans="1:5" ht="15">
      <c r="A138" s="18" t="s">
        <v>29</v>
      </c>
      <c r="B138" s="32" t="s">
        <v>56</v>
      </c>
      <c r="C138" s="32"/>
      <c r="D138" s="32"/>
      <c r="E138" s="32"/>
    </row>
    <row r="139" spans="1:5" ht="15" customHeight="1">
      <c r="A139" s="18" t="s">
        <v>58</v>
      </c>
      <c r="B139" s="32" t="s">
        <v>56</v>
      </c>
      <c r="C139" s="32"/>
      <c r="D139" s="32"/>
      <c r="E139" s="32"/>
    </row>
    <row r="140" spans="1:5" ht="15">
      <c r="A140" s="18" t="s">
        <v>32</v>
      </c>
      <c r="B140" s="32" t="s">
        <v>33</v>
      </c>
      <c r="C140" s="32"/>
      <c r="D140" s="32"/>
      <c r="E140" s="32"/>
    </row>
    <row r="141" spans="1:5" ht="15">
      <c r="A141" s="18" t="s">
        <v>31</v>
      </c>
      <c r="B141" s="32" t="s">
        <v>39</v>
      </c>
      <c r="C141" s="32"/>
      <c r="D141" s="32"/>
      <c r="E141" s="32"/>
    </row>
    <row r="142" spans="1:5" ht="15">
      <c r="A142" s="18" t="s">
        <v>34</v>
      </c>
      <c r="B142" s="33" t="s">
        <v>35</v>
      </c>
      <c r="C142" s="34"/>
      <c r="D142" s="34"/>
      <c r="E142" s="35"/>
    </row>
    <row r="143" spans="1:5" ht="15">
      <c r="A143" s="18" t="s">
        <v>76</v>
      </c>
      <c r="B143" s="33" t="s">
        <v>35</v>
      </c>
      <c r="C143" s="34"/>
      <c r="D143" s="34"/>
      <c r="E143" s="35"/>
    </row>
    <row r="144" spans="1:5" ht="31.5" customHeight="1">
      <c r="A144" s="18" t="s">
        <v>40</v>
      </c>
      <c r="B144" s="38" t="s">
        <v>41</v>
      </c>
      <c r="C144" s="39"/>
      <c r="D144" s="39"/>
      <c r="E144" s="40"/>
    </row>
    <row r="145" spans="1:8" ht="15">
      <c r="A145" s="9" t="s">
        <v>42</v>
      </c>
      <c r="B145"/>
      <c r="C145"/>
      <c r="D145"/>
      <c r="E145" s="16" t="s">
        <v>52</v>
      </c>
      <c r="F145"/>
      <c r="G145"/>
      <c r="H145"/>
    </row>
    <row r="146" spans="1:9" ht="15">
      <c r="A146" s="9" t="s">
        <v>77</v>
      </c>
      <c r="B146"/>
      <c r="C146"/>
      <c r="D146"/>
      <c r="E146"/>
      <c r="F146"/>
      <c r="G146"/>
      <c r="H146"/>
      <c r="I146"/>
    </row>
  </sheetData>
  <sheetProtection/>
  <mergeCells count="93">
    <mergeCell ref="A1:E1"/>
    <mergeCell ref="A2:A3"/>
    <mergeCell ref="B2:C2"/>
    <mergeCell ref="D2:E2"/>
    <mergeCell ref="B9:E9"/>
    <mergeCell ref="B10:E10"/>
    <mergeCell ref="B11:E11"/>
    <mergeCell ref="B12:E12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A56:E56"/>
    <mergeCell ref="A57:A58"/>
    <mergeCell ref="B57:C57"/>
    <mergeCell ref="D57:E57"/>
    <mergeCell ref="A31:E31"/>
    <mergeCell ref="A32:A33"/>
    <mergeCell ref="B32:C32"/>
    <mergeCell ref="D32:E32"/>
    <mergeCell ref="B67:E67"/>
    <mergeCell ref="B68:E68"/>
    <mergeCell ref="B69:E69"/>
    <mergeCell ref="B70:E70"/>
    <mergeCell ref="B72:E72"/>
    <mergeCell ref="B73:E73"/>
    <mergeCell ref="B71:E71"/>
    <mergeCell ref="B74:E74"/>
    <mergeCell ref="B75:E75"/>
    <mergeCell ref="B76:E76"/>
    <mergeCell ref="B77:E77"/>
    <mergeCell ref="B78:E78"/>
    <mergeCell ref="B79:E79"/>
    <mergeCell ref="B80:E80"/>
    <mergeCell ref="B81:E81"/>
    <mergeCell ref="A87:E87"/>
    <mergeCell ref="A88:A89"/>
    <mergeCell ref="B88:C88"/>
    <mergeCell ref="D88:E88"/>
    <mergeCell ref="B98:E98"/>
    <mergeCell ref="B99:E99"/>
    <mergeCell ref="B100:E100"/>
    <mergeCell ref="B101:E101"/>
    <mergeCell ref="B103:E103"/>
    <mergeCell ref="B104:E104"/>
    <mergeCell ref="B102:E102"/>
    <mergeCell ref="D119:E119"/>
    <mergeCell ref="B130:E130"/>
    <mergeCell ref="B105:E105"/>
    <mergeCell ref="B106:E106"/>
    <mergeCell ref="B108:E108"/>
    <mergeCell ref="B109:E109"/>
    <mergeCell ref="B110:E110"/>
    <mergeCell ref="B111:E111"/>
    <mergeCell ref="B107:E107"/>
    <mergeCell ref="B144:E144"/>
    <mergeCell ref="B138:E138"/>
    <mergeCell ref="B139:E139"/>
    <mergeCell ref="B131:E131"/>
    <mergeCell ref="B132:E132"/>
    <mergeCell ref="B133:E133"/>
    <mergeCell ref="B135:E135"/>
    <mergeCell ref="B136:E136"/>
    <mergeCell ref="B137:E137"/>
    <mergeCell ref="B134:E134"/>
    <mergeCell ref="B44:E44"/>
    <mergeCell ref="B45:E45"/>
    <mergeCell ref="B140:E140"/>
    <mergeCell ref="B141:E141"/>
    <mergeCell ref="B142:E142"/>
    <mergeCell ref="B143:E143"/>
    <mergeCell ref="B112:E112"/>
    <mergeCell ref="A118:E118"/>
    <mergeCell ref="A119:A120"/>
    <mergeCell ref="B119:C119"/>
    <mergeCell ref="B46:E46"/>
    <mergeCell ref="B47:E47"/>
    <mergeCell ref="B48:E48"/>
    <mergeCell ref="B49:E49"/>
    <mergeCell ref="B50:E50"/>
    <mergeCell ref="B13:E13"/>
    <mergeCell ref="B40:E40"/>
    <mergeCell ref="B41:E41"/>
    <mergeCell ref="B42:E42"/>
    <mergeCell ref="B43:E43"/>
  </mergeCells>
  <hyperlinks>
    <hyperlink ref="B25" r:id="rId1" display="http://www.health.gov.au/internet/main/publishing.nsf/content/rural-regional-health-australia-list-programmes"/>
    <hyperlink ref="B96" r:id="rId2" display="http://www.health.gov.au/internet/main/publishing.nsf/content/rural-regional-health-australia-list-programmes"/>
    <hyperlink ref="B81" r:id="rId3" display="http://www.health.gov.au/internet/main/publishing.nsf/content/rural-regional-health-australia-list-programmes"/>
    <hyperlink ref="B112" r:id="rId4" display="http://www.health.gov.au/internet/main/publishing.nsf/content/rural-regional-health-australia-list-programmes"/>
    <hyperlink ref="B144" r:id="rId5" display="http://www.health.gov.au/internet/main/publishing.nsf/content/rural-regional-health-australia-list-programmes"/>
    <hyperlink ref="B50" r:id="rId6" display="http://www.health.gov.au/internet/main/publishing.nsf/content/rural-regional-health-australia-list-programmes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zoomScalePageLayoutView="0" workbookViewId="0" topLeftCell="A61">
      <selection activeCell="H17" sqref="H17"/>
    </sheetView>
  </sheetViews>
  <sheetFormatPr defaultColWidth="13.7109375" defaultRowHeight="15"/>
  <cols>
    <col min="1" max="1" width="53.8515625" style="1" customWidth="1"/>
    <col min="2" max="2" width="18.57421875" style="7" customWidth="1"/>
    <col min="3" max="3" width="17.00390625" style="7" customWidth="1"/>
    <col min="4" max="5" width="17.7109375" style="7" customWidth="1"/>
    <col min="6" max="6" width="9.28125" style="1" customWidth="1"/>
    <col min="7" max="7" width="13.7109375" style="1" customWidth="1"/>
    <col min="8" max="16384" width="13.7109375" style="1" customWidth="1"/>
  </cols>
  <sheetData>
    <row r="1" spans="1:5" ht="15.75">
      <c r="A1" s="25" t="s">
        <v>55</v>
      </c>
      <c r="B1" s="26"/>
      <c r="C1" s="26"/>
      <c r="D1" s="26"/>
      <c r="E1" s="27"/>
    </row>
    <row r="2" spans="1:5" ht="15.75" customHeight="1" thickBot="1">
      <c r="A2" s="28" t="s">
        <v>48</v>
      </c>
      <c r="B2" s="36" t="s">
        <v>16</v>
      </c>
      <c r="C2" s="37"/>
      <c r="D2" s="30" t="s">
        <v>14</v>
      </c>
      <c r="E2" s="31"/>
    </row>
    <row r="3" spans="1:5" ht="30.75" thickBot="1">
      <c r="A3" s="29"/>
      <c r="B3" s="14" t="s">
        <v>36</v>
      </c>
      <c r="C3" s="14" t="s">
        <v>37</v>
      </c>
      <c r="D3" s="19" t="s">
        <v>36</v>
      </c>
      <c r="E3" s="19" t="s">
        <v>37</v>
      </c>
    </row>
    <row r="4" spans="1:12" ht="15">
      <c r="A4" s="2" t="s">
        <v>2</v>
      </c>
      <c r="B4" s="3">
        <v>3198</v>
      </c>
      <c r="C4" s="3">
        <v>83434</v>
      </c>
      <c r="D4" s="3">
        <v>4920.1</v>
      </c>
      <c r="E4" s="3">
        <v>128362</v>
      </c>
      <c r="I4" s="11"/>
      <c r="J4" s="11"/>
      <c r="K4" s="11"/>
      <c r="L4" s="11"/>
    </row>
    <row r="5" spans="1:12" ht="30">
      <c r="A5" s="2" t="s">
        <v>43</v>
      </c>
      <c r="B5" s="3">
        <f>C5/26.089</f>
        <v>144.1987044348193</v>
      </c>
      <c r="C5" s="3">
        <v>3762</v>
      </c>
      <c r="D5" s="3">
        <f>E5/26.089</f>
        <v>144.1987044348193</v>
      </c>
      <c r="E5" s="3">
        <v>3762</v>
      </c>
      <c r="I5" s="11"/>
      <c r="J5" s="11"/>
      <c r="K5" s="11"/>
      <c r="L5" s="11"/>
    </row>
    <row r="6" spans="1:12" ht="15">
      <c r="A6" s="4" t="s">
        <v>70</v>
      </c>
      <c r="B6" s="3"/>
      <c r="C6" s="3">
        <v>41400</v>
      </c>
      <c r="D6" s="3"/>
      <c r="E6" s="3">
        <v>41400</v>
      </c>
      <c r="I6" s="8"/>
      <c r="J6" s="8"/>
      <c r="K6" s="8"/>
      <c r="L6" s="8"/>
    </row>
    <row r="7" spans="1:12" ht="15">
      <c r="A7" s="2" t="s">
        <v>7</v>
      </c>
      <c r="B7" s="3">
        <f>B4*0.1275</f>
        <v>407.745</v>
      </c>
      <c r="C7" s="3">
        <f>C4*0.1275</f>
        <v>10637.835000000001</v>
      </c>
      <c r="D7" s="3">
        <f>D4*0.1275</f>
        <v>627.31275</v>
      </c>
      <c r="E7" s="3">
        <f>E4*0.1275</f>
        <v>16366.155</v>
      </c>
      <c r="I7" s="11"/>
      <c r="J7" s="11"/>
      <c r="K7" s="11"/>
      <c r="L7" s="11"/>
    </row>
    <row r="8" spans="1:12" ht="15.75">
      <c r="A8" s="12" t="s">
        <v>54</v>
      </c>
      <c r="B8" s="13">
        <f>SUM(B4:B7)</f>
        <v>3749.943704434819</v>
      </c>
      <c r="C8" s="13">
        <f>SUM(C4:C7)</f>
        <v>139233.835</v>
      </c>
      <c r="D8" s="13">
        <f>SUM(D4:D7)</f>
        <v>5691.611454434819</v>
      </c>
      <c r="E8" s="13">
        <f>SUM(E4:E7)</f>
        <v>189890.155</v>
      </c>
      <c r="I8" s="11"/>
      <c r="J8" s="11"/>
      <c r="K8" s="11"/>
      <c r="L8" s="11"/>
    </row>
    <row r="9" spans="1:12" ht="15.75">
      <c r="A9" s="17" t="s">
        <v>20</v>
      </c>
      <c r="B9" s="22"/>
      <c r="C9" s="23"/>
      <c r="D9" s="23"/>
      <c r="E9" s="24"/>
      <c r="I9" s="11"/>
      <c r="J9" s="11"/>
      <c r="K9" s="11"/>
      <c r="L9" s="11"/>
    </row>
    <row r="10" spans="1:5" ht="15">
      <c r="A10" s="18" t="s">
        <v>21</v>
      </c>
      <c r="B10" s="32" t="s">
        <v>22</v>
      </c>
      <c r="C10" s="32"/>
      <c r="D10" s="32"/>
      <c r="E10" s="32"/>
    </row>
    <row r="11" spans="1:5" ht="15">
      <c r="A11" s="18" t="s">
        <v>23</v>
      </c>
      <c r="B11" s="32" t="s">
        <v>22</v>
      </c>
      <c r="C11" s="32"/>
      <c r="D11" s="32"/>
      <c r="E11" s="32"/>
    </row>
    <row r="12" spans="1:5" ht="15">
      <c r="A12" s="18" t="s">
        <v>24</v>
      </c>
      <c r="B12" s="32" t="s">
        <v>22</v>
      </c>
      <c r="C12" s="32"/>
      <c r="D12" s="32"/>
      <c r="E12" s="32"/>
    </row>
    <row r="13" spans="1:5" ht="15">
      <c r="A13" s="18" t="s">
        <v>25</v>
      </c>
      <c r="B13" s="33" t="s">
        <v>71</v>
      </c>
      <c r="C13" s="34"/>
      <c r="D13" s="34"/>
      <c r="E13" s="35"/>
    </row>
    <row r="14" spans="1:5" ht="15">
      <c r="A14" s="18" t="s">
        <v>27</v>
      </c>
      <c r="B14" s="33" t="s">
        <v>28</v>
      </c>
      <c r="C14" s="34"/>
      <c r="D14" s="34"/>
      <c r="E14" s="35"/>
    </row>
    <row r="15" spans="1:5" ht="15">
      <c r="A15" s="18" t="s">
        <v>75</v>
      </c>
      <c r="B15" s="33" t="s">
        <v>30</v>
      </c>
      <c r="C15" s="34"/>
      <c r="D15" s="34"/>
      <c r="E15" s="35"/>
    </row>
    <row r="16" spans="1:5" ht="15" customHeight="1">
      <c r="A16" s="18" t="s">
        <v>29</v>
      </c>
      <c r="B16" s="32" t="s">
        <v>56</v>
      </c>
      <c r="C16" s="32"/>
      <c r="D16" s="32"/>
      <c r="E16" s="32"/>
    </row>
    <row r="17" spans="1:5" ht="15" customHeight="1">
      <c r="A17" s="18" t="s">
        <v>58</v>
      </c>
      <c r="B17" s="32" t="s">
        <v>56</v>
      </c>
      <c r="C17" s="32"/>
      <c r="D17" s="32"/>
      <c r="E17" s="32"/>
    </row>
    <row r="18" spans="1:5" ht="15">
      <c r="A18" s="18" t="s">
        <v>75</v>
      </c>
      <c r="B18" s="33" t="s">
        <v>30</v>
      </c>
      <c r="C18" s="34"/>
      <c r="D18" s="34"/>
      <c r="E18" s="35"/>
    </row>
    <row r="19" spans="1:5" ht="15">
      <c r="A19" s="18" t="s">
        <v>32</v>
      </c>
      <c r="B19" s="32" t="s">
        <v>33</v>
      </c>
      <c r="C19" s="32"/>
      <c r="D19" s="32"/>
      <c r="E19" s="32"/>
    </row>
    <row r="20" spans="1:5" ht="15">
      <c r="A20" s="18" t="s">
        <v>31</v>
      </c>
      <c r="B20" s="32" t="s">
        <v>44</v>
      </c>
      <c r="C20" s="32"/>
      <c r="D20" s="32"/>
      <c r="E20" s="32"/>
    </row>
    <row r="21" spans="1:5" ht="15">
      <c r="A21" s="18" t="s">
        <v>45</v>
      </c>
      <c r="B21" s="33" t="s">
        <v>46</v>
      </c>
      <c r="C21" s="34"/>
      <c r="D21" s="34"/>
      <c r="E21" s="35"/>
    </row>
    <row r="22" spans="1:5" ht="15">
      <c r="A22" s="18" t="s">
        <v>34</v>
      </c>
      <c r="B22" s="33" t="s">
        <v>35</v>
      </c>
      <c r="C22" s="34"/>
      <c r="D22" s="34"/>
      <c r="E22" s="35"/>
    </row>
    <row r="23" spans="1:5" ht="15">
      <c r="A23" s="18" t="s">
        <v>76</v>
      </c>
      <c r="B23" s="33" t="s">
        <v>35</v>
      </c>
      <c r="C23" s="34"/>
      <c r="D23" s="34"/>
      <c r="E23" s="35"/>
    </row>
    <row r="24" spans="1:5" ht="31.5" customHeight="1">
      <c r="A24" s="18" t="s">
        <v>40</v>
      </c>
      <c r="B24" s="38" t="s">
        <v>41</v>
      </c>
      <c r="C24" s="39"/>
      <c r="D24" s="39"/>
      <c r="E24" s="40"/>
    </row>
    <row r="25" spans="1:8" ht="15">
      <c r="A25" s="9" t="s">
        <v>42</v>
      </c>
      <c r="B25"/>
      <c r="C25"/>
      <c r="D25"/>
      <c r="E25" s="16" t="s">
        <v>52</v>
      </c>
      <c r="F25"/>
      <c r="G25"/>
      <c r="H25"/>
    </row>
    <row r="26" spans="1:9" ht="15">
      <c r="A26" s="9" t="s">
        <v>77</v>
      </c>
      <c r="B26"/>
      <c r="C26"/>
      <c r="D26"/>
      <c r="E26"/>
      <c r="F26"/>
      <c r="G26"/>
      <c r="H26"/>
      <c r="I26"/>
    </row>
    <row r="27" spans="1:9" ht="15">
      <c r="A27" s="9"/>
      <c r="B27"/>
      <c r="C27"/>
      <c r="D27"/>
      <c r="E27"/>
      <c r="F27"/>
      <c r="G27"/>
      <c r="H27"/>
      <c r="I27"/>
    </row>
    <row r="28" spans="1:9" ht="15">
      <c r="A28" s="9"/>
      <c r="B28"/>
      <c r="C28"/>
      <c r="D28"/>
      <c r="E28"/>
      <c r="F28"/>
      <c r="G28"/>
      <c r="H28"/>
      <c r="I28"/>
    </row>
    <row r="29" spans="1:9" ht="15.75">
      <c r="A29" s="10"/>
      <c r="B29"/>
      <c r="C29"/>
      <c r="D29"/>
      <c r="E29"/>
      <c r="F29"/>
      <c r="G29"/>
      <c r="H29"/>
      <c r="I29"/>
    </row>
    <row r="30" spans="1:5" ht="15.75">
      <c r="A30" s="25" t="s">
        <v>80</v>
      </c>
      <c r="B30" s="26"/>
      <c r="C30" s="26"/>
      <c r="D30" s="26"/>
      <c r="E30" s="27"/>
    </row>
    <row r="31" spans="1:5" ht="15.75" customHeight="1" thickBot="1">
      <c r="A31" s="28" t="s">
        <v>48</v>
      </c>
      <c r="B31" s="30" t="s">
        <v>0</v>
      </c>
      <c r="C31" s="31"/>
      <c r="D31" s="30" t="s">
        <v>1</v>
      </c>
      <c r="E31" s="31"/>
    </row>
    <row r="32" spans="1:5" ht="30.75" thickBot="1">
      <c r="A32" s="29"/>
      <c r="B32" s="19" t="s">
        <v>36</v>
      </c>
      <c r="C32" s="19" t="s">
        <v>37</v>
      </c>
      <c r="D32" s="19" t="s">
        <v>36</v>
      </c>
      <c r="E32" s="19" t="s">
        <v>37</v>
      </c>
    </row>
    <row r="33" spans="1:5" ht="15">
      <c r="A33" s="2" t="s">
        <v>2</v>
      </c>
      <c r="B33" s="3">
        <v>5963.7</v>
      </c>
      <c r="C33" s="3">
        <v>155589</v>
      </c>
      <c r="D33" s="3">
        <v>8237</v>
      </c>
      <c r="E33" s="3">
        <v>214897</v>
      </c>
    </row>
    <row r="34" spans="1:5" ht="15">
      <c r="A34" s="2" t="s">
        <v>3</v>
      </c>
      <c r="B34" s="3">
        <f>C34/26.089</f>
        <v>804.9369466058492</v>
      </c>
      <c r="C34" s="3">
        <v>21000</v>
      </c>
      <c r="D34" s="3">
        <f>E34/26.089</f>
        <v>804.9369466058492</v>
      </c>
      <c r="E34" s="3">
        <v>21000</v>
      </c>
    </row>
    <row r="35" spans="1:5" ht="15">
      <c r="A35" s="2" t="s">
        <v>4</v>
      </c>
      <c r="B35" s="3">
        <f>C35/26.089</f>
        <v>804.9369466058492</v>
      </c>
      <c r="C35" s="3">
        <v>21000</v>
      </c>
      <c r="D35" s="3">
        <f>E35/26.089</f>
        <v>977.4234351642456</v>
      </c>
      <c r="E35" s="3">
        <v>25500</v>
      </c>
    </row>
    <row r="36" spans="1:5" ht="15">
      <c r="A36" s="2" t="s">
        <v>5</v>
      </c>
      <c r="B36" s="3">
        <f>B33*0.35</f>
        <v>2087.2949999999996</v>
      </c>
      <c r="C36" s="3">
        <f>C33*0.35</f>
        <v>54456.149999999994</v>
      </c>
      <c r="D36" s="3">
        <f>D33*0.35</f>
        <v>2882.95</v>
      </c>
      <c r="E36" s="3">
        <f>E33*0.35</f>
        <v>75213.95</v>
      </c>
    </row>
    <row r="37" spans="1:5" ht="15">
      <c r="A37" s="2" t="s">
        <v>8</v>
      </c>
      <c r="B37" s="3">
        <f>B33*0.1</f>
        <v>596.37</v>
      </c>
      <c r="C37" s="3">
        <f>C33*0.1</f>
        <v>15558.900000000001</v>
      </c>
      <c r="D37" s="3">
        <f>D33*0.1</f>
        <v>823.7</v>
      </c>
      <c r="E37" s="3">
        <f>E33*0.1</f>
        <v>21489.7</v>
      </c>
    </row>
    <row r="38" spans="1:12" ht="15">
      <c r="A38" s="4" t="s">
        <v>70</v>
      </c>
      <c r="B38" s="3"/>
      <c r="C38" s="3">
        <v>41400</v>
      </c>
      <c r="D38" s="3"/>
      <c r="E38" s="3">
        <v>41400</v>
      </c>
      <c r="I38" s="8"/>
      <c r="J38" s="8"/>
      <c r="K38" s="8"/>
      <c r="L38" s="8"/>
    </row>
    <row r="39" spans="1:5" ht="15">
      <c r="A39" s="2" t="s">
        <v>7</v>
      </c>
      <c r="B39" s="3">
        <f>(B33+B36+B37)*0.095</f>
        <v>821.499675</v>
      </c>
      <c r="C39" s="3">
        <f>(C33+C36+C37)*0.095</f>
        <v>21432.384749999997</v>
      </c>
      <c r="D39" s="3">
        <f>(D33+D36+D37)*0.095</f>
        <v>1134.64675</v>
      </c>
      <c r="E39" s="3">
        <f>(E33+E36+E37)*0.095</f>
        <v>29602.06175</v>
      </c>
    </row>
    <row r="40" spans="1:8" ht="15.75">
      <c r="A40" s="12" t="s">
        <v>54</v>
      </c>
      <c r="B40" s="15">
        <f>SUM(B33:B39)</f>
        <v>11078.738568211698</v>
      </c>
      <c r="C40" s="15">
        <f>SUM(C33:C39)</f>
        <v>330436.43475</v>
      </c>
      <c r="D40" s="15">
        <f>SUM(D33:D39)</f>
        <v>14860.657131770095</v>
      </c>
      <c r="E40" s="15">
        <f>SUM(E33:E39)</f>
        <v>429102.71175</v>
      </c>
      <c r="G40" s="21"/>
      <c r="H40" s="21"/>
    </row>
    <row r="41" spans="1:7" ht="15.75">
      <c r="A41" s="17" t="s">
        <v>20</v>
      </c>
      <c r="B41" s="22"/>
      <c r="C41" s="23"/>
      <c r="D41" s="23"/>
      <c r="E41" s="24"/>
      <c r="G41" s="20"/>
    </row>
    <row r="42" spans="1:5" ht="15" customHeight="1">
      <c r="A42" s="18" t="s">
        <v>21</v>
      </c>
      <c r="B42" s="32" t="s">
        <v>22</v>
      </c>
      <c r="C42" s="32"/>
      <c r="D42" s="32"/>
      <c r="E42" s="32"/>
    </row>
    <row r="43" spans="1:5" ht="15">
      <c r="A43" s="18" t="s">
        <v>23</v>
      </c>
      <c r="B43" s="32" t="s">
        <v>22</v>
      </c>
      <c r="C43" s="32"/>
      <c r="D43" s="32"/>
      <c r="E43" s="32"/>
    </row>
    <row r="44" spans="1:5" ht="15">
      <c r="A44" s="18" t="s">
        <v>24</v>
      </c>
      <c r="B44" s="32" t="s">
        <v>22</v>
      </c>
      <c r="C44" s="32"/>
      <c r="D44" s="32"/>
      <c r="E44" s="32"/>
    </row>
    <row r="45" spans="1:5" ht="15">
      <c r="A45" s="18" t="s">
        <v>25</v>
      </c>
      <c r="B45" s="33" t="s">
        <v>71</v>
      </c>
      <c r="C45" s="34"/>
      <c r="D45" s="34"/>
      <c r="E45" s="35"/>
    </row>
    <row r="46" spans="1:5" ht="15">
      <c r="A46" s="18" t="s">
        <v>27</v>
      </c>
      <c r="B46" s="33" t="s">
        <v>28</v>
      </c>
      <c r="C46" s="34"/>
      <c r="D46" s="34"/>
      <c r="E46" s="35"/>
    </row>
    <row r="47" spans="1:5" ht="15">
      <c r="A47" s="18" t="s">
        <v>75</v>
      </c>
      <c r="B47" s="33" t="s">
        <v>30</v>
      </c>
      <c r="C47" s="34"/>
      <c r="D47" s="34"/>
      <c r="E47" s="35"/>
    </row>
    <row r="48" spans="1:5" ht="15">
      <c r="A48" s="18" t="s">
        <v>29</v>
      </c>
      <c r="B48" s="32" t="s">
        <v>56</v>
      </c>
      <c r="C48" s="32"/>
      <c r="D48" s="32"/>
      <c r="E48" s="32"/>
    </row>
    <row r="49" spans="1:5" ht="15" customHeight="1">
      <c r="A49" s="18" t="s">
        <v>58</v>
      </c>
      <c r="B49" s="32" t="s">
        <v>56</v>
      </c>
      <c r="C49" s="32"/>
      <c r="D49" s="32"/>
      <c r="E49" s="32"/>
    </row>
    <row r="50" spans="1:5" ht="15">
      <c r="A50" s="18" t="s">
        <v>32</v>
      </c>
      <c r="B50" s="32" t="s">
        <v>33</v>
      </c>
      <c r="C50" s="32"/>
      <c r="D50" s="32"/>
      <c r="E50" s="32"/>
    </row>
    <row r="51" spans="1:5" ht="15">
      <c r="A51" s="18" t="s">
        <v>31</v>
      </c>
      <c r="B51" s="32" t="s">
        <v>39</v>
      </c>
      <c r="C51" s="32"/>
      <c r="D51" s="32"/>
      <c r="E51" s="32"/>
    </row>
    <row r="52" spans="1:5" ht="15">
      <c r="A52" s="18" t="s">
        <v>34</v>
      </c>
      <c r="B52" s="33" t="s">
        <v>35</v>
      </c>
      <c r="C52" s="34"/>
      <c r="D52" s="34"/>
      <c r="E52" s="35"/>
    </row>
    <row r="53" spans="1:5" ht="15">
      <c r="A53" s="18" t="s">
        <v>76</v>
      </c>
      <c r="B53" s="33" t="s">
        <v>35</v>
      </c>
      <c r="C53" s="34"/>
      <c r="D53" s="34"/>
      <c r="E53" s="35"/>
    </row>
    <row r="54" spans="1:5" ht="31.5" customHeight="1">
      <c r="A54" s="18" t="s">
        <v>40</v>
      </c>
      <c r="B54" s="38" t="s">
        <v>41</v>
      </c>
      <c r="C54" s="39"/>
      <c r="D54" s="39"/>
      <c r="E54" s="40"/>
    </row>
    <row r="55" spans="1:8" ht="15">
      <c r="A55" s="9" t="s">
        <v>42</v>
      </c>
      <c r="B55"/>
      <c r="C55"/>
      <c r="D55"/>
      <c r="E55" s="16" t="s">
        <v>52</v>
      </c>
      <c r="F55"/>
      <c r="G55"/>
      <c r="H55"/>
    </row>
    <row r="56" spans="1:9" ht="15">
      <c r="A56" s="9" t="s">
        <v>77</v>
      </c>
      <c r="B56"/>
      <c r="C56"/>
      <c r="D56"/>
      <c r="E56"/>
      <c r="F56"/>
      <c r="G56"/>
      <c r="H56"/>
      <c r="I56"/>
    </row>
    <row r="60" spans="1:5" ht="15.75">
      <c r="A60" s="25" t="s">
        <v>10</v>
      </c>
      <c r="B60" s="26"/>
      <c r="C60" s="26"/>
      <c r="D60" s="26"/>
      <c r="E60" s="27"/>
    </row>
    <row r="61" spans="1:5" ht="15.75" customHeight="1" thickBot="1">
      <c r="A61" s="28" t="s">
        <v>48</v>
      </c>
      <c r="B61" s="30" t="s">
        <v>11</v>
      </c>
      <c r="C61" s="31"/>
      <c r="D61" s="30" t="s">
        <v>12</v>
      </c>
      <c r="E61" s="31"/>
    </row>
    <row r="62" spans="1:5" ht="30.75" thickBot="1">
      <c r="A62" s="29"/>
      <c r="B62" s="19" t="s">
        <v>36</v>
      </c>
      <c r="C62" s="19" t="s">
        <v>37</v>
      </c>
      <c r="D62" s="19" t="s">
        <v>36</v>
      </c>
      <c r="E62" s="19" t="s">
        <v>37</v>
      </c>
    </row>
    <row r="63" spans="1:5" ht="15">
      <c r="A63" s="2" t="s">
        <v>2</v>
      </c>
      <c r="B63" s="3">
        <v>6888</v>
      </c>
      <c r="C63" s="3">
        <v>179703</v>
      </c>
      <c r="D63" s="3">
        <v>8733.2</v>
      </c>
      <c r="E63" s="3">
        <v>227843</v>
      </c>
    </row>
    <row r="64" spans="1:5" ht="15">
      <c r="A64" s="2" t="s">
        <v>3</v>
      </c>
      <c r="B64" s="3">
        <f>C64/26.089</f>
        <v>804.9369466058492</v>
      </c>
      <c r="C64" s="3">
        <v>21000</v>
      </c>
      <c r="D64" s="3">
        <f>E64/26.089</f>
        <v>804.9369466058492</v>
      </c>
      <c r="E64" s="3">
        <v>21000</v>
      </c>
    </row>
    <row r="65" spans="1:5" ht="15">
      <c r="A65" s="2" t="s">
        <v>4</v>
      </c>
      <c r="B65" s="3">
        <f>C65/26.089</f>
        <v>804.9369466058492</v>
      </c>
      <c r="C65" s="3">
        <v>21000</v>
      </c>
      <c r="D65" s="3">
        <f>E65/26.089</f>
        <v>977.4234351642456</v>
      </c>
      <c r="E65" s="3">
        <v>25500</v>
      </c>
    </row>
    <row r="66" spans="1:5" ht="15">
      <c r="A66" s="2" t="s">
        <v>9</v>
      </c>
      <c r="B66" s="3">
        <f>B63*0.5</f>
        <v>3444</v>
      </c>
      <c r="C66" s="3">
        <f>C63*0.5</f>
        <v>89851.5</v>
      </c>
      <c r="D66" s="3">
        <f>D63*0.5</f>
        <v>4366.6</v>
      </c>
      <c r="E66" s="3">
        <f>E63*0.5</f>
        <v>113921.5</v>
      </c>
    </row>
    <row r="67" spans="1:5" ht="15">
      <c r="A67" s="2" t="s">
        <v>8</v>
      </c>
      <c r="B67" s="3">
        <f>B63*0.1</f>
        <v>688.8000000000001</v>
      </c>
      <c r="C67" s="3">
        <f>C63*0.1</f>
        <v>17970.3</v>
      </c>
      <c r="D67" s="3">
        <f>D63*0.1</f>
        <v>873.3200000000002</v>
      </c>
      <c r="E67" s="3">
        <f>E63*0.1</f>
        <v>22784.300000000003</v>
      </c>
    </row>
    <row r="68" spans="1:12" ht="15">
      <c r="A68" s="4" t="s">
        <v>70</v>
      </c>
      <c r="B68" s="3"/>
      <c r="C68" s="3">
        <v>41400</v>
      </c>
      <c r="D68" s="3"/>
      <c r="E68" s="3">
        <v>41400</v>
      </c>
      <c r="G68" s="20"/>
      <c r="I68" s="8"/>
      <c r="J68" s="8"/>
      <c r="K68" s="8"/>
      <c r="L68" s="8"/>
    </row>
    <row r="69" spans="1:5" ht="15">
      <c r="A69" s="2" t="s">
        <v>7</v>
      </c>
      <c r="B69" s="3">
        <f>(B63+B66+B67)*0.095</f>
        <v>1046.9759999999999</v>
      </c>
      <c r="C69" s="3">
        <f>(C63+C66+C67)*0.095</f>
        <v>27314.856</v>
      </c>
      <c r="D69" s="3">
        <f>(D63+D66+D67)*0.095</f>
        <v>1327.4464</v>
      </c>
      <c r="E69" s="3">
        <f>(E63+E66+E67)*0.095</f>
        <v>34632.136</v>
      </c>
    </row>
    <row r="70" spans="1:5" ht="15.75">
      <c r="A70" s="12" t="s">
        <v>54</v>
      </c>
      <c r="B70" s="15">
        <f>SUM(B63:B69)</f>
        <v>13677.649893211697</v>
      </c>
      <c r="C70" s="15">
        <f>SUM(C63:C69)</f>
        <v>398239.65599999996</v>
      </c>
      <c r="D70" s="15">
        <f>SUM(D63:D69)</f>
        <v>17082.926781770097</v>
      </c>
      <c r="E70" s="15">
        <f>SUM(E63:E69)</f>
        <v>487080.936</v>
      </c>
    </row>
    <row r="71" spans="1:5" ht="15.75">
      <c r="A71" s="17" t="s">
        <v>20</v>
      </c>
      <c r="B71" s="22"/>
      <c r="C71" s="23"/>
      <c r="D71" s="23"/>
      <c r="E71" s="24"/>
    </row>
    <row r="72" spans="1:5" ht="15" customHeight="1">
      <c r="A72" s="18" t="s">
        <v>21</v>
      </c>
      <c r="B72" s="32" t="s">
        <v>22</v>
      </c>
      <c r="C72" s="32"/>
      <c r="D72" s="32"/>
      <c r="E72" s="32"/>
    </row>
    <row r="73" spans="1:5" ht="15">
      <c r="A73" s="18" t="s">
        <v>23</v>
      </c>
      <c r="B73" s="32" t="s">
        <v>22</v>
      </c>
      <c r="C73" s="32"/>
      <c r="D73" s="32"/>
      <c r="E73" s="32"/>
    </row>
    <row r="74" spans="1:5" ht="15">
      <c r="A74" s="18" t="s">
        <v>24</v>
      </c>
      <c r="B74" s="32" t="s">
        <v>22</v>
      </c>
      <c r="C74" s="32"/>
      <c r="D74" s="32"/>
      <c r="E74" s="32"/>
    </row>
    <row r="75" spans="1:5" ht="15">
      <c r="A75" s="18" t="s">
        <v>25</v>
      </c>
      <c r="B75" s="33" t="s">
        <v>71</v>
      </c>
      <c r="C75" s="34"/>
      <c r="D75" s="34"/>
      <c r="E75" s="35"/>
    </row>
    <row r="76" spans="1:5" ht="15">
      <c r="A76" s="18" t="s">
        <v>27</v>
      </c>
      <c r="B76" s="33" t="s">
        <v>28</v>
      </c>
      <c r="C76" s="34"/>
      <c r="D76" s="34"/>
      <c r="E76" s="35"/>
    </row>
    <row r="77" spans="1:5" ht="15">
      <c r="A77" s="18" t="s">
        <v>75</v>
      </c>
      <c r="B77" s="33" t="s">
        <v>30</v>
      </c>
      <c r="C77" s="34"/>
      <c r="D77" s="34"/>
      <c r="E77" s="35"/>
    </row>
    <row r="78" spans="1:5" ht="15">
      <c r="A78" s="18" t="s">
        <v>29</v>
      </c>
      <c r="B78" s="32" t="s">
        <v>56</v>
      </c>
      <c r="C78" s="32"/>
      <c r="D78" s="32"/>
      <c r="E78" s="32"/>
    </row>
    <row r="79" spans="1:5" ht="15" customHeight="1">
      <c r="A79" s="18" t="s">
        <v>58</v>
      </c>
      <c r="B79" s="32" t="s">
        <v>56</v>
      </c>
      <c r="C79" s="32"/>
      <c r="D79" s="32"/>
      <c r="E79" s="32"/>
    </row>
    <row r="80" spans="1:5" ht="15">
      <c r="A80" s="18" t="s">
        <v>32</v>
      </c>
      <c r="B80" s="32" t="s">
        <v>33</v>
      </c>
      <c r="C80" s="32"/>
      <c r="D80" s="32"/>
      <c r="E80" s="32"/>
    </row>
    <row r="81" spans="1:5" ht="15">
      <c r="A81" s="18" t="s">
        <v>31</v>
      </c>
      <c r="B81" s="32" t="s">
        <v>39</v>
      </c>
      <c r="C81" s="32"/>
      <c r="D81" s="32"/>
      <c r="E81" s="32"/>
    </row>
    <row r="82" spans="1:5" ht="15">
      <c r="A82" s="18" t="s">
        <v>34</v>
      </c>
      <c r="B82" s="33" t="s">
        <v>35</v>
      </c>
      <c r="C82" s="34"/>
      <c r="D82" s="34"/>
      <c r="E82" s="35"/>
    </row>
    <row r="83" spans="1:5" ht="15">
      <c r="A83" s="18" t="s">
        <v>76</v>
      </c>
      <c r="B83" s="33" t="s">
        <v>35</v>
      </c>
      <c r="C83" s="34"/>
      <c r="D83" s="34"/>
      <c r="E83" s="35"/>
    </row>
    <row r="84" spans="1:5" ht="31.5" customHeight="1">
      <c r="A84" s="18" t="s">
        <v>40</v>
      </c>
      <c r="B84" s="38" t="s">
        <v>41</v>
      </c>
      <c r="C84" s="39"/>
      <c r="D84" s="39"/>
      <c r="E84" s="40"/>
    </row>
    <row r="85" spans="1:8" ht="15">
      <c r="A85" s="9" t="s">
        <v>42</v>
      </c>
      <c r="B85"/>
      <c r="C85"/>
      <c r="D85"/>
      <c r="E85" s="16" t="s">
        <v>52</v>
      </c>
      <c r="F85"/>
      <c r="G85"/>
      <c r="H85"/>
    </row>
    <row r="86" spans="1:9" ht="15">
      <c r="A86" s="9" t="s">
        <v>77</v>
      </c>
      <c r="B86"/>
      <c r="C86"/>
      <c r="D86"/>
      <c r="E86"/>
      <c r="F86"/>
      <c r="G86"/>
      <c r="H86"/>
      <c r="I86"/>
    </row>
  </sheetData>
  <sheetProtection/>
  <mergeCells count="56">
    <mergeCell ref="A1:E1"/>
    <mergeCell ref="A2:A3"/>
    <mergeCell ref="B2:C2"/>
    <mergeCell ref="D2:E2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A30:E30"/>
    <mergeCell ref="A31:A32"/>
    <mergeCell ref="B31:C31"/>
    <mergeCell ref="D31:E31"/>
    <mergeCell ref="B41:E41"/>
    <mergeCell ref="B42:E42"/>
    <mergeCell ref="B43:E43"/>
    <mergeCell ref="B44:E44"/>
    <mergeCell ref="B45:E45"/>
    <mergeCell ref="B46:E46"/>
    <mergeCell ref="A60:E60"/>
    <mergeCell ref="B71:E71"/>
    <mergeCell ref="B53:E53"/>
    <mergeCell ref="B54:E54"/>
    <mergeCell ref="B47:E47"/>
    <mergeCell ref="B48:E48"/>
    <mergeCell ref="B49:E49"/>
    <mergeCell ref="B50:E50"/>
    <mergeCell ref="B51:E51"/>
    <mergeCell ref="B52:E52"/>
    <mergeCell ref="A61:A62"/>
    <mergeCell ref="B61:C61"/>
    <mergeCell ref="D61:E61"/>
    <mergeCell ref="B72:E72"/>
    <mergeCell ref="B73:E73"/>
    <mergeCell ref="B74:E74"/>
    <mergeCell ref="B81:E81"/>
    <mergeCell ref="B82:E82"/>
    <mergeCell ref="B83:E83"/>
    <mergeCell ref="B84:E84"/>
    <mergeCell ref="B75:E75"/>
    <mergeCell ref="B76:E76"/>
    <mergeCell ref="B77:E77"/>
    <mergeCell ref="B78:E78"/>
    <mergeCell ref="B79:E79"/>
    <mergeCell ref="B80:E80"/>
  </mergeCells>
  <hyperlinks>
    <hyperlink ref="B24" r:id="rId1" display="http://www.health.gov.au/internet/main/publishing.nsf/content/rural-regional-health-australia-list-programmes"/>
    <hyperlink ref="B54" r:id="rId2" display="http://www.health.gov.au/internet/main/publishing.nsf/content/rural-regional-health-australia-list-programmes"/>
    <hyperlink ref="B69" r:id="rId3" display="http://www.health.gov.au/internet/main/publishing.nsf/content/rural-regional-health-australia-list-programmes"/>
    <hyperlink ref="B84" r:id="rId4" display="http://www.health.gov.au/internet/main/publishing.nsf/content/rural-regional-health-australia-list-programmes"/>
  </hyperlinks>
  <printOptions/>
  <pageMargins left="0.25" right="0.25" top="0.75" bottom="0.75" header="0.3" footer="0.3"/>
  <pageSetup fitToHeight="0" fitToWidth="1" horizontalDpi="600" verticalDpi="600" orientation="portrait" paperSize="9" scale="79"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tabSelected="1" zoomScalePageLayoutView="0" workbookViewId="0" topLeftCell="A1">
      <selection activeCell="H14" sqref="H14"/>
    </sheetView>
  </sheetViews>
  <sheetFormatPr defaultColWidth="13.7109375" defaultRowHeight="15"/>
  <cols>
    <col min="1" max="1" width="53.8515625" style="1" customWidth="1"/>
    <col min="2" max="2" width="18.57421875" style="7" customWidth="1"/>
    <col min="3" max="3" width="17.00390625" style="7" customWidth="1"/>
    <col min="4" max="5" width="17.7109375" style="7" customWidth="1"/>
    <col min="6" max="6" width="9.28125" style="1" customWidth="1"/>
    <col min="7" max="7" width="13.7109375" style="1" customWidth="1"/>
    <col min="8" max="16384" width="13.7109375" style="1" customWidth="1"/>
  </cols>
  <sheetData>
    <row r="1" spans="1:5" ht="15.75">
      <c r="A1" s="25" t="s">
        <v>55</v>
      </c>
      <c r="B1" s="26"/>
      <c r="C1" s="26"/>
      <c r="D1" s="26"/>
      <c r="E1" s="27"/>
    </row>
    <row r="2" spans="1:5" ht="15.75" customHeight="1" thickBot="1">
      <c r="A2" s="28" t="s">
        <v>48</v>
      </c>
      <c r="B2" s="30" t="s">
        <v>13</v>
      </c>
      <c r="C2" s="42"/>
      <c r="D2" s="30" t="s">
        <v>14</v>
      </c>
      <c r="E2" s="31"/>
    </row>
    <row r="3" spans="1:5" ht="30.75" thickBot="1">
      <c r="A3" s="29"/>
      <c r="B3" s="19" t="s">
        <v>36</v>
      </c>
      <c r="C3" s="19" t="s">
        <v>37</v>
      </c>
      <c r="D3" s="19" t="s">
        <v>36</v>
      </c>
      <c r="E3" s="19" t="s">
        <v>37</v>
      </c>
    </row>
    <row r="4" spans="1:12" ht="15">
      <c r="A4" s="2" t="s">
        <v>2</v>
      </c>
      <c r="B4" s="3">
        <v>2952</v>
      </c>
      <c r="C4" s="3">
        <v>77016</v>
      </c>
      <c r="D4" s="3">
        <v>4920.1</v>
      </c>
      <c r="E4" s="3">
        <v>128362</v>
      </c>
      <c r="I4" s="11"/>
      <c r="J4" s="11"/>
      <c r="K4" s="11"/>
      <c r="L4" s="11"/>
    </row>
    <row r="5" spans="1:12" ht="30">
      <c r="A5" s="2" t="s">
        <v>43</v>
      </c>
      <c r="B5" s="3"/>
      <c r="C5" s="3"/>
      <c r="D5" s="3">
        <f>E5/26.089</f>
        <v>144.1987044348193</v>
      </c>
      <c r="E5" s="3">
        <v>3762</v>
      </c>
      <c r="I5" s="11"/>
      <c r="J5" s="11"/>
      <c r="K5" s="11"/>
      <c r="L5" s="11"/>
    </row>
    <row r="6" spans="1:12" ht="15">
      <c r="A6" s="4" t="s">
        <v>61</v>
      </c>
      <c r="B6" s="3"/>
      <c r="C6" s="3">
        <v>20700</v>
      </c>
      <c r="D6" s="3"/>
      <c r="E6" s="3">
        <v>20700</v>
      </c>
      <c r="I6" s="8"/>
      <c r="J6" s="8"/>
      <c r="K6" s="8"/>
      <c r="L6" s="8"/>
    </row>
    <row r="7" spans="1:12" ht="15">
      <c r="A7" s="2" t="s">
        <v>7</v>
      </c>
      <c r="B7" s="3">
        <f>B4*0.1275</f>
        <v>376.38</v>
      </c>
      <c r="C7" s="3">
        <f>C4*0.1275</f>
        <v>9819.54</v>
      </c>
      <c r="D7" s="3">
        <f>D4*0.1275</f>
        <v>627.31275</v>
      </c>
      <c r="E7" s="3">
        <f>E4*0.1275</f>
        <v>16366.155</v>
      </c>
      <c r="I7" s="11"/>
      <c r="J7" s="11"/>
      <c r="K7" s="11"/>
      <c r="L7" s="11"/>
    </row>
    <row r="8" spans="1:12" ht="15.75">
      <c r="A8" s="12" t="s">
        <v>54</v>
      </c>
      <c r="B8" s="13">
        <f>SUM(B4:B7)</f>
        <v>3328.38</v>
      </c>
      <c r="C8" s="13">
        <f>SUM(C4:C7)</f>
        <v>107535.54000000001</v>
      </c>
      <c r="D8" s="13">
        <f>SUM(D4:D7)</f>
        <v>5691.611454434819</v>
      </c>
      <c r="E8" s="13">
        <f>SUM(E4:E7)</f>
        <v>169190.155</v>
      </c>
      <c r="I8" s="11"/>
      <c r="J8" s="11"/>
      <c r="K8" s="11"/>
      <c r="L8" s="11"/>
    </row>
    <row r="9" spans="1:12" ht="15.75">
      <c r="A9" s="17" t="s">
        <v>20</v>
      </c>
      <c r="B9" s="22"/>
      <c r="C9" s="23"/>
      <c r="D9" s="23"/>
      <c r="E9" s="24"/>
      <c r="I9" s="11"/>
      <c r="J9" s="11"/>
      <c r="K9" s="11"/>
      <c r="L9" s="11"/>
    </row>
    <row r="10" spans="1:5" ht="15">
      <c r="A10" s="18" t="s">
        <v>21</v>
      </c>
      <c r="B10" s="32" t="s">
        <v>22</v>
      </c>
      <c r="C10" s="32"/>
      <c r="D10" s="32"/>
      <c r="E10" s="32"/>
    </row>
    <row r="11" spans="1:5" ht="15">
      <c r="A11" s="18" t="s">
        <v>23</v>
      </c>
      <c r="B11" s="32" t="s">
        <v>22</v>
      </c>
      <c r="C11" s="32"/>
      <c r="D11" s="32"/>
      <c r="E11" s="32"/>
    </row>
    <row r="12" spans="1:5" ht="15">
      <c r="A12" s="18" t="s">
        <v>24</v>
      </c>
      <c r="B12" s="32" t="s">
        <v>22</v>
      </c>
      <c r="C12" s="32"/>
      <c r="D12" s="32"/>
      <c r="E12" s="32"/>
    </row>
    <row r="13" spans="1:5" ht="15">
      <c r="A13" s="18" t="s">
        <v>72</v>
      </c>
      <c r="B13" s="33" t="s">
        <v>22</v>
      </c>
      <c r="C13" s="34"/>
      <c r="D13" s="34"/>
      <c r="E13" s="35"/>
    </row>
    <row r="14" spans="1:5" ht="15">
      <c r="A14" s="18" t="s">
        <v>25</v>
      </c>
      <c r="B14" s="33" t="s">
        <v>26</v>
      </c>
      <c r="C14" s="34"/>
      <c r="D14" s="34"/>
      <c r="E14" s="35"/>
    </row>
    <row r="15" spans="1:5" ht="15">
      <c r="A15" s="18" t="s">
        <v>27</v>
      </c>
      <c r="B15" s="33" t="s">
        <v>28</v>
      </c>
      <c r="C15" s="34"/>
      <c r="D15" s="34"/>
      <c r="E15" s="35"/>
    </row>
    <row r="16" spans="1:5" ht="15">
      <c r="A16" s="18" t="s">
        <v>75</v>
      </c>
      <c r="B16" s="33" t="s">
        <v>30</v>
      </c>
      <c r="C16" s="34"/>
      <c r="D16" s="34"/>
      <c r="E16" s="35"/>
    </row>
    <row r="17" spans="1:5" ht="15" customHeight="1">
      <c r="A17" s="18" t="s">
        <v>29</v>
      </c>
      <c r="B17" s="32" t="s">
        <v>56</v>
      </c>
      <c r="C17" s="32"/>
      <c r="D17" s="32"/>
      <c r="E17" s="32"/>
    </row>
    <row r="18" spans="1:5" ht="15" customHeight="1">
      <c r="A18" s="18" t="s">
        <v>58</v>
      </c>
      <c r="B18" s="32" t="s">
        <v>56</v>
      </c>
      <c r="C18" s="32"/>
      <c r="D18" s="32"/>
      <c r="E18" s="32"/>
    </row>
    <row r="19" spans="1:5" ht="15">
      <c r="A19" s="18" t="s">
        <v>75</v>
      </c>
      <c r="B19" s="33" t="s">
        <v>30</v>
      </c>
      <c r="C19" s="34"/>
      <c r="D19" s="34"/>
      <c r="E19" s="35"/>
    </row>
    <row r="20" spans="1:5" ht="15">
      <c r="A20" s="18" t="s">
        <v>32</v>
      </c>
      <c r="B20" s="32" t="s">
        <v>33</v>
      </c>
      <c r="C20" s="32"/>
      <c r="D20" s="32"/>
      <c r="E20" s="32"/>
    </row>
    <row r="21" spans="1:5" ht="15">
      <c r="A21" s="18" t="s">
        <v>31</v>
      </c>
      <c r="B21" s="32" t="s">
        <v>44</v>
      </c>
      <c r="C21" s="32"/>
      <c r="D21" s="32"/>
      <c r="E21" s="32"/>
    </row>
    <row r="22" spans="1:5" ht="15">
      <c r="A22" s="18" t="s">
        <v>45</v>
      </c>
      <c r="B22" s="33" t="s">
        <v>46</v>
      </c>
      <c r="C22" s="34"/>
      <c r="D22" s="34"/>
      <c r="E22" s="35"/>
    </row>
    <row r="23" spans="1:5" ht="15">
      <c r="A23" s="18" t="s">
        <v>34</v>
      </c>
      <c r="B23" s="33" t="s">
        <v>35</v>
      </c>
      <c r="C23" s="34"/>
      <c r="D23" s="34"/>
      <c r="E23" s="35"/>
    </row>
    <row r="24" spans="1:5" ht="15">
      <c r="A24" s="18" t="s">
        <v>76</v>
      </c>
      <c r="B24" s="33" t="s">
        <v>35</v>
      </c>
      <c r="C24" s="34"/>
      <c r="D24" s="34"/>
      <c r="E24" s="35"/>
    </row>
    <row r="25" spans="1:5" ht="31.5" customHeight="1">
      <c r="A25" s="18" t="s">
        <v>40</v>
      </c>
      <c r="B25" s="38" t="s">
        <v>41</v>
      </c>
      <c r="C25" s="39"/>
      <c r="D25" s="39"/>
      <c r="E25" s="40"/>
    </row>
    <row r="26" spans="1:8" ht="15">
      <c r="A26" s="9" t="s">
        <v>42</v>
      </c>
      <c r="B26"/>
      <c r="C26"/>
      <c r="D26"/>
      <c r="E26" s="16" t="s">
        <v>52</v>
      </c>
      <c r="F26"/>
      <c r="G26"/>
      <c r="H26"/>
    </row>
    <row r="27" spans="1:9" ht="15">
      <c r="A27" s="9" t="s">
        <v>78</v>
      </c>
      <c r="B27"/>
      <c r="C27"/>
      <c r="D27"/>
      <c r="E27"/>
      <c r="F27"/>
      <c r="G27"/>
      <c r="H27"/>
      <c r="I27"/>
    </row>
    <row r="28" spans="1:9" ht="15">
      <c r="A28" s="9"/>
      <c r="B28"/>
      <c r="C28"/>
      <c r="D28"/>
      <c r="E28"/>
      <c r="F28"/>
      <c r="G28"/>
      <c r="H28"/>
      <c r="I28"/>
    </row>
    <row r="29" spans="1:9" ht="15">
      <c r="A29" s="9"/>
      <c r="B29"/>
      <c r="C29"/>
      <c r="D29"/>
      <c r="E29"/>
      <c r="F29"/>
      <c r="G29"/>
      <c r="H29"/>
      <c r="I29"/>
    </row>
    <row r="30" spans="1:9" ht="15.75">
      <c r="A30" s="10"/>
      <c r="B30"/>
      <c r="C30"/>
      <c r="D30"/>
      <c r="E30"/>
      <c r="F30"/>
      <c r="G30"/>
      <c r="H30"/>
      <c r="I30"/>
    </row>
    <row r="31" spans="1:5" ht="15.75">
      <c r="A31" s="25" t="s">
        <v>80</v>
      </c>
      <c r="B31" s="26"/>
      <c r="C31" s="26"/>
      <c r="D31" s="26"/>
      <c r="E31" s="27"/>
    </row>
    <row r="32" spans="1:5" ht="15.75" customHeight="1" thickBot="1">
      <c r="A32" s="28" t="s">
        <v>48</v>
      </c>
      <c r="B32" s="30" t="s">
        <v>0</v>
      </c>
      <c r="C32" s="31"/>
      <c r="D32" s="30" t="s">
        <v>1</v>
      </c>
      <c r="E32" s="31"/>
    </row>
    <row r="33" spans="1:5" ht="30.75" thickBot="1">
      <c r="A33" s="29"/>
      <c r="B33" s="19" t="s">
        <v>36</v>
      </c>
      <c r="C33" s="19" t="s">
        <v>37</v>
      </c>
      <c r="D33" s="19" t="s">
        <v>36</v>
      </c>
      <c r="E33" s="19" t="s">
        <v>37</v>
      </c>
    </row>
    <row r="34" spans="1:5" ht="15">
      <c r="A34" s="2" t="s">
        <v>2</v>
      </c>
      <c r="B34" s="3">
        <v>5963.7</v>
      </c>
      <c r="C34" s="3">
        <v>155589</v>
      </c>
      <c r="D34" s="3">
        <v>8237</v>
      </c>
      <c r="E34" s="3">
        <v>214897</v>
      </c>
    </row>
    <row r="35" spans="1:5" ht="15">
      <c r="A35" s="2" t="s">
        <v>3</v>
      </c>
      <c r="B35" s="3">
        <f>C35/26.089</f>
        <v>804.9369466058492</v>
      </c>
      <c r="C35" s="3">
        <v>21000</v>
      </c>
      <c r="D35" s="3">
        <f>E35/26.089</f>
        <v>804.9369466058492</v>
      </c>
      <c r="E35" s="3">
        <v>21000</v>
      </c>
    </row>
    <row r="36" spans="1:5" ht="15">
      <c r="A36" s="2" t="s">
        <v>4</v>
      </c>
      <c r="B36" s="3">
        <f>C36/26.089</f>
        <v>804.9369466058492</v>
      </c>
      <c r="C36" s="3">
        <v>21000</v>
      </c>
      <c r="D36" s="3">
        <f>E36/26.089</f>
        <v>977.4234351642456</v>
      </c>
      <c r="E36" s="3">
        <v>25500</v>
      </c>
    </row>
    <row r="37" spans="1:5" ht="15">
      <c r="A37" s="2" t="s">
        <v>5</v>
      </c>
      <c r="B37" s="3">
        <f>B34*0.35</f>
        <v>2087.2949999999996</v>
      </c>
      <c r="C37" s="3">
        <f>C34*0.35</f>
        <v>54456.149999999994</v>
      </c>
      <c r="D37" s="3">
        <f>D34*0.35</f>
        <v>2882.95</v>
      </c>
      <c r="E37" s="3">
        <f>E34*0.35</f>
        <v>75213.95</v>
      </c>
    </row>
    <row r="38" spans="1:5" ht="15">
      <c r="A38" s="2" t="s">
        <v>8</v>
      </c>
      <c r="B38" s="3">
        <f>B34*0.1</f>
        <v>596.37</v>
      </c>
      <c r="C38" s="3">
        <f>C34*0.1</f>
        <v>15558.900000000001</v>
      </c>
      <c r="D38" s="3">
        <f>D34*0.1</f>
        <v>823.7</v>
      </c>
      <c r="E38" s="3">
        <f>E34*0.1</f>
        <v>21489.7</v>
      </c>
    </row>
    <row r="39" spans="1:12" ht="15">
      <c r="A39" s="4" t="s">
        <v>61</v>
      </c>
      <c r="B39" s="3"/>
      <c r="C39" s="3">
        <v>20700</v>
      </c>
      <c r="D39" s="3"/>
      <c r="E39" s="3">
        <v>20700</v>
      </c>
      <c r="I39" s="8"/>
      <c r="J39" s="8"/>
      <c r="K39" s="8"/>
      <c r="L39" s="8"/>
    </row>
    <row r="40" spans="1:5" ht="15">
      <c r="A40" s="2" t="s">
        <v>7</v>
      </c>
      <c r="B40" s="3">
        <f>(B34+B37+B38)*0.095</f>
        <v>821.499675</v>
      </c>
      <c r="C40" s="3">
        <f>(C34+C37+C38)*0.095</f>
        <v>21432.384749999997</v>
      </c>
      <c r="D40" s="3">
        <f>(D34+D37+D38)*0.095</f>
        <v>1134.64675</v>
      </c>
      <c r="E40" s="3">
        <f>(E34+E37+E38)*0.095</f>
        <v>29602.06175</v>
      </c>
    </row>
    <row r="41" spans="1:8" ht="15.75">
      <c r="A41" s="12" t="s">
        <v>54</v>
      </c>
      <c r="B41" s="15">
        <f>SUM(B34:B40)</f>
        <v>11078.738568211698</v>
      </c>
      <c r="C41" s="15">
        <f>SUM(C34:C40)</f>
        <v>309736.43475</v>
      </c>
      <c r="D41" s="15">
        <f>SUM(D34:D40)</f>
        <v>14860.657131770095</v>
      </c>
      <c r="E41" s="15">
        <f>SUM(E34:E40)</f>
        <v>408402.71175</v>
      </c>
      <c r="G41" s="21"/>
      <c r="H41" s="21"/>
    </row>
    <row r="42" spans="1:7" ht="15.75">
      <c r="A42" s="17" t="s">
        <v>20</v>
      </c>
      <c r="B42" s="22"/>
      <c r="C42" s="23"/>
      <c r="D42" s="23"/>
      <c r="E42" s="24"/>
      <c r="G42" s="20"/>
    </row>
    <row r="43" spans="1:5" ht="15" customHeight="1">
      <c r="A43" s="18" t="s">
        <v>21</v>
      </c>
      <c r="B43" s="32" t="s">
        <v>22</v>
      </c>
      <c r="C43" s="32"/>
      <c r="D43" s="32"/>
      <c r="E43" s="32"/>
    </row>
    <row r="44" spans="1:5" ht="15">
      <c r="A44" s="18" t="s">
        <v>23</v>
      </c>
      <c r="B44" s="32" t="s">
        <v>22</v>
      </c>
      <c r="C44" s="32"/>
      <c r="D44" s="32"/>
      <c r="E44" s="32"/>
    </row>
    <row r="45" spans="1:5" ht="15">
      <c r="A45" s="18" t="s">
        <v>24</v>
      </c>
      <c r="B45" s="32" t="s">
        <v>22</v>
      </c>
      <c r="C45" s="32"/>
      <c r="D45" s="32"/>
      <c r="E45" s="32"/>
    </row>
    <row r="46" spans="1:5" ht="15">
      <c r="A46" s="18" t="s">
        <v>72</v>
      </c>
      <c r="B46" s="33" t="s">
        <v>22</v>
      </c>
      <c r="C46" s="34"/>
      <c r="D46" s="34"/>
      <c r="E46" s="35"/>
    </row>
    <row r="47" spans="1:5" ht="15">
      <c r="A47" s="18" t="s">
        <v>25</v>
      </c>
      <c r="B47" s="33" t="s">
        <v>26</v>
      </c>
      <c r="C47" s="34"/>
      <c r="D47" s="34"/>
      <c r="E47" s="35"/>
    </row>
    <row r="48" spans="1:5" ht="15">
      <c r="A48" s="18" t="s">
        <v>27</v>
      </c>
      <c r="B48" s="33" t="s">
        <v>28</v>
      </c>
      <c r="C48" s="34"/>
      <c r="D48" s="34"/>
      <c r="E48" s="35"/>
    </row>
    <row r="49" spans="1:5" ht="15">
      <c r="A49" s="18" t="s">
        <v>75</v>
      </c>
      <c r="B49" s="33" t="s">
        <v>30</v>
      </c>
      <c r="C49" s="34"/>
      <c r="D49" s="34"/>
      <c r="E49" s="35"/>
    </row>
    <row r="50" spans="1:5" ht="15">
      <c r="A50" s="18" t="s">
        <v>29</v>
      </c>
      <c r="B50" s="32" t="s">
        <v>56</v>
      </c>
      <c r="C50" s="32"/>
      <c r="D50" s="32"/>
      <c r="E50" s="32"/>
    </row>
    <row r="51" spans="1:5" ht="15" customHeight="1">
      <c r="A51" s="18" t="s">
        <v>58</v>
      </c>
      <c r="B51" s="32" t="s">
        <v>56</v>
      </c>
      <c r="C51" s="32"/>
      <c r="D51" s="32"/>
      <c r="E51" s="32"/>
    </row>
    <row r="52" spans="1:5" ht="15">
      <c r="A52" s="18" t="s">
        <v>32</v>
      </c>
      <c r="B52" s="32" t="s">
        <v>33</v>
      </c>
      <c r="C52" s="32"/>
      <c r="D52" s="32"/>
      <c r="E52" s="32"/>
    </row>
    <row r="53" spans="1:5" ht="15">
      <c r="A53" s="18" t="s">
        <v>31</v>
      </c>
      <c r="B53" s="32" t="s">
        <v>39</v>
      </c>
      <c r="C53" s="32"/>
      <c r="D53" s="32"/>
      <c r="E53" s="32"/>
    </row>
    <row r="54" spans="1:5" ht="15">
      <c r="A54" s="18" t="s">
        <v>34</v>
      </c>
      <c r="B54" s="33" t="s">
        <v>35</v>
      </c>
      <c r="C54" s="34"/>
      <c r="D54" s="34"/>
      <c r="E54" s="35"/>
    </row>
    <row r="55" spans="1:5" ht="15">
      <c r="A55" s="18" t="s">
        <v>76</v>
      </c>
      <c r="B55" s="33" t="s">
        <v>35</v>
      </c>
      <c r="C55" s="34"/>
      <c r="D55" s="34"/>
      <c r="E55" s="35"/>
    </row>
    <row r="56" spans="1:5" ht="31.5" customHeight="1">
      <c r="A56" s="18" t="s">
        <v>40</v>
      </c>
      <c r="B56" s="38" t="s">
        <v>41</v>
      </c>
      <c r="C56" s="39"/>
      <c r="D56" s="39"/>
      <c r="E56" s="40"/>
    </row>
    <row r="57" spans="1:8" ht="15">
      <c r="A57" s="9" t="s">
        <v>42</v>
      </c>
      <c r="B57"/>
      <c r="C57"/>
      <c r="D57"/>
      <c r="E57" s="16" t="s">
        <v>52</v>
      </c>
      <c r="F57"/>
      <c r="G57"/>
      <c r="H57"/>
    </row>
    <row r="58" spans="1:9" ht="15">
      <c r="A58" s="9" t="s">
        <v>78</v>
      </c>
      <c r="B58"/>
      <c r="C58"/>
      <c r="D58"/>
      <c r="E58"/>
      <c r="F58"/>
      <c r="G58"/>
      <c r="H58"/>
      <c r="I58"/>
    </row>
    <row r="59" spans="1:9" ht="15">
      <c r="A59" s="9"/>
      <c r="B59"/>
      <c r="C59"/>
      <c r="D59"/>
      <c r="E59"/>
      <c r="F59"/>
      <c r="G59"/>
      <c r="H59"/>
      <c r="I59"/>
    </row>
    <row r="60" spans="1:9" ht="15">
      <c r="A60" s="9"/>
      <c r="B60"/>
      <c r="C60"/>
      <c r="D60"/>
      <c r="E60"/>
      <c r="F60"/>
      <c r="G60"/>
      <c r="H60"/>
      <c r="I60"/>
    </row>
    <row r="61" spans="1:9" ht="15.75">
      <c r="A61" s="10"/>
      <c r="B61"/>
      <c r="C61"/>
      <c r="D61"/>
      <c r="E61"/>
      <c r="F61"/>
      <c r="G61"/>
      <c r="H61"/>
      <c r="I61"/>
    </row>
    <row r="62" spans="1:5" ht="15.75">
      <c r="A62" s="25" t="s">
        <v>74</v>
      </c>
      <c r="B62" s="26"/>
      <c r="C62" s="26"/>
      <c r="D62" s="26"/>
      <c r="E62" s="27"/>
    </row>
    <row r="63" spans="1:5" ht="15.75" customHeight="1" thickBot="1">
      <c r="A63" s="28" t="s">
        <v>48</v>
      </c>
      <c r="B63" s="30" t="s">
        <v>64</v>
      </c>
      <c r="C63" s="31"/>
      <c r="D63" s="30" t="s">
        <v>65</v>
      </c>
      <c r="E63" s="31"/>
    </row>
    <row r="64" spans="1:5" ht="30.75" thickBot="1">
      <c r="A64" s="29"/>
      <c r="B64" s="19" t="s">
        <v>36</v>
      </c>
      <c r="C64" s="19" t="s">
        <v>37</v>
      </c>
      <c r="D64" s="19" t="s">
        <v>36</v>
      </c>
      <c r="E64" s="19" t="s">
        <v>37</v>
      </c>
    </row>
    <row r="65" spans="1:5" ht="15">
      <c r="A65" s="2" t="s">
        <v>2</v>
      </c>
      <c r="B65" s="3">
        <v>5963.7</v>
      </c>
      <c r="C65" s="3">
        <v>155589</v>
      </c>
      <c r="D65" s="3">
        <v>6888</v>
      </c>
      <c r="E65" s="3">
        <v>179703</v>
      </c>
    </row>
    <row r="66" spans="1:5" ht="15">
      <c r="A66" s="2" t="s">
        <v>3</v>
      </c>
      <c r="B66" s="3">
        <f>C66/26.089</f>
        <v>804.9369466058492</v>
      </c>
      <c r="C66" s="3">
        <v>21000</v>
      </c>
      <c r="D66" s="3">
        <f>E66/26.089</f>
        <v>804.9369466058492</v>
      </c>
      <c r="E66" s="3">
        <v>21000</v>
      </c>
    </row>
    <row r="67" spans="1:5" ht="15">
      <c r="A67" s="2" t="s">
        <v>4</v>
      </c>
      <c r="B67" s="3">
        <f>C67/26.089</f>
        <v>804.9369466058492</v>
      </c>
      <c r="C67" s="3">
        <v>21000</v>
      </c>
      <c r="D67" s="3">
        <f>E67/26.089</f>
        <v>977.4234351642456</v>
      </c>
      <c r="E67" s="3">
        <v>25500</v>
      </c>
    </row>
    <row r="68" spans="1:12" ht="15">
      <c r="A68" s="4" t="s">
        <v>66</v>
      </c>
      <c r="B68" s="3"/>
      <c r="C68" s="3">
        <v>41400</v>
      </c>
      <c r="D68" s="3"/>
      <c r="E68" s="3">
        <v>41400</v>
      </c>
      <c r="I68" s="8"/>
      <c r="J68" s="8"/>
      <c r="K68" s="8"/>
      <c r="L68" s="8"/>
    </row>
    <row r="69" spans="1:5" ht="15">
      <c r="A69" s="2" t="s">
        <v>7</v>
      </c>
      <c r="B69" s="3">
        <f>B65*0.1275</f>
        <v>760.37175</v>
      </c>
      <c r="C69" s="3">
        <f>C65*0.1275</f>
        <v>19837.5975</v>
      </c>
      <c r="D69" s="3">
        <f>D65*0.1275</f>
        <v>878.22</v>
      </c>
      <c r="E69" s="3">
        <f>E65*0.1275</f>
        <v>22912.1325</v>
      </c>
    </row>
    <row r="70" spans="1:8" ht="15.75">
      <c r="A70" s="12" t="s">
        <v>54</v>
      </c>
      <c r="B70" s="15">
        <f>SUM(B65:B69)</f>
        <v>8333.945643211699</v>
      </c>
      <c r="C70" s="15">
        <f>SUM(C65:C69)</f>
        <v>258826.5975</v>
      </c>
      <c r="D70" s="15">
        <f>SUM(D65:D69)</f>
        <v>9548.580381770094</v>
      </c>
      <c r="E70" s="15">
        <f>SUM(E65:E69)</f>
        <v>290515.1325</v>
      </c>
      <c r="G70" s="21"/>
      <c r="H70" s="21"/>
    </row>
    <row r="71" spans="1:7" ht="15.75">
      <c r="A71" s="17" t="s">
        <v>20</v>
      </c>
      <c r="B71" s="22"/>
      <c r="C71" s="23"/>
      <c r="D71" s="23"/>
      <c r="E71" s="24"/>
      <c r="G71" s="20"/>
    </row>
    <row r="72" spans="1:5" ht="15" customHeight="1">
      <c r="A72" s="18" t="s">
        <v>63</v>
      </c>
      <c r="B72" s="32" t="s">
        <v>73</v>
      </c>
      <c r="C72" s="32"/>
      <c r="D72" s="32"/>
      <c r="E72" s="32"/>
    </row>
    <row r="73" spans="1:5" ht="15">
      <c r="A73" s="18" t="s">
        <v>27</v>
      </c>
      <c r="B73" s="33" t="s">
        <v>28</v>
      </c>
      <c r="C73" s="34"/>
      <c r="D73" s="34"/>
      <c r="E73" s="35"/>
    </row>
    <row r="74" spans="1:5" ht="15">
      <c r="A74" s="18" t="s">
        <v>75</v>
      </c>
      <c r="B74" s="33" t="s">
        <v>30</v>
      </c>
      <c r="C74" s="34"/>
      <c r="D74" s="34"/>
      <c r="E74" s="35"/>
    </row>
    <row r="75" spans="1:5" ht="15">
      <c r="A75" s="18" t="s">
        <v>29</v>
      </c>
      <c r="B75" s="32" t="s">
        <v>56</v>
      </c>
      <c r="C75" s="32"/>
      <c r="D75" s="32"/>
      <c r="E75" s="32"/>
    </row>
    <row r="76" spans="1:5" ht="15" customHeight="1">
      <c r="A76" s="18" t="s">
        <v>58</v>
      </c>
      <c r="B76" s="32" t="s">
        <v>56</v>
      </c>
      <c r="C76" s="32"/>
      <c r="D76" s="32"/>
      <c r="E76" s="32"/>
    </row>
    <row r="77" spans="1:5" ht="15">
      <c r="A77" s="18" t="s">
        <v>32</v>
      </c>
      <c r="B77" s="32" t="s">
        <v>33</v>
      </c>
      <c r="C77" s="32"/>
      <c r="D77" s="32"/>
      <c r="E77" s="32"/>
    </row>
    <row r="78" spans="1:5" ht="15">
      <c r="A78" s="18" t="s">
        <v>31</v>
      </c>
      <c r="B78" s="32" t="s">
        <v>39</v>
      </c>
      <c r="C78" s="32"/>
      <c r="D78" s="32"/>
      <c r="E78" s="32"/>
    </row>
    <row r="79" spans="1:5" ht="15">
      <c r="A79" s="18" t="s">
        <v>34</v>
      </c>
      <c r="B79" s="33" t="s">
        <v>35</v>
      </c>
      <c r="C79" s="34"/>
      <c r="D79" s="34"/>
      <c r="E79" s="35"/>
    </row>
    <row r="80" spans="1:5" ht="15">
      <c r="A80" s="18" t="s">
        <v>76</v>
      </c>
      <c r="B80" s="33" t="s">
        <v>35</v>
      </c>
      <c r="C80" s="34"/>
      <c r="D80" s="34"/>
      <c r="E80" s="35"/>
    </row>
    <row r="81" spans="1:5" ht="31.5" customHeight="1">
      <c r="A81" s="18" t="s">
        <v>40</v>
      </c>
      <c r="B81" s="38" t="s">
        <v>41</v>
      </c>
      <c r="C81" s="39"/>
      <c r="D81" s="39"/>
      <c r="E81" s="40"/>
    </row>
    <row r="82" spans="1:8" ht="15">
      <c r="A82" s="9" t="s">
        <v>42</v>
      </c>
      <c r="B82"/>
      <c r="C82"/>
      <c r="D82"/>
      <c r="E82" s="16" t="s">
        <v>52</v>
      </c>
      <c r="F82"/>
      <c r="G82"/>
      <c r="H82"/>
    </row>
    <row r="83" spans="1:9" ht="15">
      <c r="A83" s="9" t="s">
        <v>78</v>
      </c>
      <c r="B83"/>
      <c r="C83"/>
      <c r="D83"/>
      <c r="E83"/>
      <c r="F83"/>
      <c r="G83"/>
      <c r="H83"/>
      <c r="I83"/>
    </row>
    <row r="84" spans="1:9" ht="15">
      <c r="A84" s="9"/>
      <c r="B84"/>
      <c r="C84"/>
      <c r="D84"/>
      <c r="E84"/>
      <c r="F84"/>
      <c r="G84"/>
      <c r="H84"/>
      <c r="I84"/>
    </row>
    <row r="85" spans="1:9" ht="15">
      <c r="A85" s="9"/>
      <c r="B85"/>
      <c r="C85"/>
      <c r="D85"/>
      <c r="E85"/>
      <c r="F85"/>
      <c r="G85"/>
      <c r="H85"/>
      <c r="I85"/>
    </row>
    <row r="86" spans="1:5" ht="15.75">
      <c r="A86" s="5"/>
      <c r="B86" s="6"/>
      <c r="C86" s="6"/>
      <c r="D86" s="6"/>
      <c r="E86" s="6"/>
    </row>
    <row r="87" spans="1:5" ht="15.75">
      <c r="A87" s="25" t="s">
        <v>60</v>
      </c>
      <c r="B87" s="26"/>
      <c r="C87" s="26"/>
      <c r="D87" s="26"/>
      <c r="E87" s="27"/>
    </row>
    <row r="88" spans="1:5" ht="15.75" customHeight="1" thickBot="1">
      <c r="A88" s="28" t="s">
        <v>48</v>
      </c>
      <c r="B88" s="30" t="s">
        <v>11</v>
      </c>
      <c r="C88" s="31"/>
      <c r="D88" s="30" t="s">
        <v>12</v>
      </c>
      <c r="E88" s="31"/>
    </row>
    <row r="89" spans="1:5" ht="30.75" thickBot="1">
      <c r="A89" s="29"/>
      <c r="B89" s="19" t="s">
        <v>36</v>
      </c>
      <c r="C89" s="19" t="s">
        <v>37</v>
      </c>
      <c r="D89" s="19" t="s">
        <v>36</v>
      </c>
      <c r="E89" s="19" t="s">
        <v>37</v>
      </c>
    </row>
    <row r="90" spans="1:5" ht="15">
      <c r="A90" s="2" t="s">
        <v>2</v>
      </c>
      <c r="B90" s="3">
        <v>6888</v>
      </c>
      <c r="C90" s="3">
        <v>179703</v>
      </c>
      <c r="D90" s="3">
        <v>8733.2</v>
      </c>
      <c r="E90" s="3">
        <v>227843</v>
      </c>
    </row>
    <row r="91" spans="1:5" ht="15">
      <c r="A91" s="2" t="s">
        <v>3</v>
      </c>
      <c r="B91" s="3">
        <f>C91/26.089</f>
        <v>804.9369466058492</v>
      </c>
      <c r="C91" s="3">
        <v>21000</v>
      </c>
      <c r="D91" s="3">
        <f>E91/26.089</f>
        <v>804.9369466058492</v>
      </c>
      <c r="E91" s="3">
        <v>21000</v>
      </c>
    </row>
    <row r="92" spans="1:5" ht="15">
      <c r="A92" s="2" t="s">
        <v>4</v>
      </c>
      <c r="B92" s="3">
        <f>C92/26.089</f>
        <v>804.9369466058492</v>
      </c>
      <c r="C92" s="3">
        <v>21000</v>
      </c>
      <c r="D92" s="3">
        <f>E92/26.089</f>
        <v>977.4234351642456</v>
      </c>
      <c r="E92" s="3">
        <v>25500</v>
      </c>
    </row>
    <row r="93" spans="1:5" ht="15">
      <c r="A93" s="2" t="s">
        <v>9</v>
      </c>
      <c r="B93" s="3">
        <f>B90*0.5</f>
        <v>3444</v>
      </c>
      <c r="C93" s="3">
        <f>C90*0.5</f>
        <v>89851.5</v>
      </c>
      <c r="D93" s="3">
        <f>D90*0.5</f>
        <v>4366.6</v>
      </c>
      <c r="E93" s="3">
        <f>E90*0.5</f>
        <v>113921.5</v>
      </c>
    </row>
    <row r="94" spans="1:5" ht="15">
      <c r="A94" s="2" t="s">
        <v>8</v>
      </c>
      <c r="B94" s="3">
        <f>B90*0.1</f>
        <v>688.8000000000001</v>
      </c>
      <c r="C94" s="3">
        <f>C90*0.1</f>
        <v>17970.3</v>
      </c>
      <c r="D94" s="3">
        <f>D90*0.1</f>
        <v>873.3200000000002</v>
      </c>
      <c r="E94" s="3">
        <f>E90*0.1</f>
        <v>22784.300000000003</v>
      </c>
    </row>
    <row r="95" spans="1:5" ht="15">
      <c r="A95" s="4" t="s">
        <v>62</v>
      </c>
      <c r="B95" s="3">
        <f>B90*0.5</f>
        <v>3444</v>
      </c>
      <c r="C95" s="3">
        <f>C90*0.5</f>
        <v>89851.5</v>
      </c>
      <c r="D95" s="3">
        <f>D90*0.5</f>
        <v>4366.6</v>
      </c>
      <c r="E95" s="3">
        <f>E90*0.5</f>
        <v>113921.5</v>
      </c>
    </row>
    <row r="96" spans="1:12" ht="15">
      <c r="A96" s="4" t="s">
        <v>61</v>
      </c>
      <c r="B96" s="3"/>
      <c r="C96" s="3">
        <v>20700</v>
      </c>
      <c r="D96" s="3"/>
      <c r="E96" s="3">
        <v>20700</v>
      </c>
      <c r="I96" s="8"/>
      <c r="J96" s="8"/>
      <c r="K96" s="8"/>
      <c r="L96" s="8"/>
    </row>
    <row r="97" spans="1:5" ht="15">
      <c r="A97" s="2" t="s">
        <v>7</v>
      </c>
      <c r="B97" s="3">
        <f>(B90+B93+B94+B95)*0.095</f>
        <v>1374.156</v>
      </c>
      <c r="C97" s="3">
        <f>(C90+C93+C94+C95)*0.095</f>
        <v>35850.7485</v>
      </c>
      <c r="D97" s="3">
        <f>(D90+D93+D94+D95)*0.095</f>
        <v>1742.2734</v>
      </c>
      <c r="E97" s="3">
        <f>(E90+E93+E94+E95)*0.095</f>
        <v>45454.6785</v>
      </c>
    </row>
    <row r="98" spans="1:5" ht="15.75">
      <c r="A98" s="12" t="s">
        <v>54</v>
      </c>
      <c r="B98" s="15">
        <f>SUM(B90:B97)</f>
        <v>17448.829893211696</v>
      </c>
      <c r="C98" s="15">
        <f>SUM(C90:C97)</f>
        <v>475927.0485</v>
      </c>
      <c r="D98" s="15">
        <f>SUM(D90:D97)</f>
        <v>21864.353781770093</v>
      </c>
      <c r="E98" s="15">
        <f>SUM(E90:E97)</f>
        <v>591124.9785000001</v>
      </c>
    </row>
    <row r="99" spans="1:5" ht="15.75">
      <c r="A99" s="17" t="s">
        <v>20</v>
      </c>
      <c r="B99" s="22"/>
      <c r="C99" s="23"/>
      <c r="D99" s="23"/>
      <c r="E99" s="24"/>
    </row>
    <row r="100" spans="1:5" ht="15">
      <c r="A100" s="18" t="s">
        <v>25</v>
      </c>
      <c r="B100" s="33" t="s">
        <v>26</v>
      </c>
      <c r="C100" s="34"/>
      <c r="D100" s="34"/>
      <c r="E100" s="35"/>
    </row>
    <row r="101" spans="1:5" ht="15">
      <c r="A101" s="18" t="s">
        <v>27</v>
      </c>
      <c r="B101" s="33" t="s">
        <v>28</v>
      </c>
      <c r="C101" s="34"/>
      <c r="D101" s="34"/>
      <c r="E101" s="35"/>
    </row>
    <row r="102" spans="1:5" ht="15">
      <c r="A102" s="18" t="s">
        <v>75</v>
      </c>
      <c r="B102" s="33" t="s">
        <v>30</v>
      </c>
      <c r="C102" s="34"/>
      <c r="D102" s="34"/>
      <c r="E102" s="35"/>
    </row>
    <row r="103" spans="1:5" ht="15">
      <c r="A103" s="18" t="s">
        <v>29</v>
      </c>
      <c r="B103" s="32" t="s">
        <v>56</v>
      </c>
      <c r="C103" s="32"/>
      <c r="D103" s="32"/>
      <c r="E103" s="32"/>
    </row>
    <row r="104" spans="1:5" ht="15" customHeight="1">
      <c r="A104" s="18" t="s">
        <v>58</v>
      </c>
      <c r="B104" s="32" t="s">
        <v>56</v>
      </c>
      <c r="C104" s="32"/>
      <c r="D104" s="32"/>
      <c r="E104" s="32"/>
    </row>
    <row r="105" spans="1:5" ht="15">
      <c r="A105" s="18" t="s">
        <v>32</v>
      </c>
      <c r="B105" s="32" t="s">
        <v>33</v>
      </c>
      <c r="C105" s="32"/>
      <c r="D105" s="32"/>
      <c r="E105" s="32"/>
    </row>
    <row r="106" spans="1:5" ht="15">
      <c r="A106" s="18" t="s">
        <v>31</v>
      </c>
      <c r="B106" s="32" t="s">
        <v>39</v>
      </c>
      <c r="C106" s="32"/>
      <c r="D106" s="32"/>
      <c r="E106" s="32"/>
    </row>
    <row r="107" spans="1:5" ht="15">
      <c r="A107" s="18" t="s">
        <v>34</v>
      </c>
      <c r="B107" s="33" t="s">
        <v>35</v>
      </c>
      <c r="C107" s="34"/>
      <c r="D107" s="34"/>
      <c r="E107" s="35"/>
    </row>
    <row r="108" spans="1:5" ht="15">
      <c r="A108" s="18" t="s">
        <v>76</v>
      </c>
      <c r="B108" s="33" t="s">
        <v>35</v>
      </c>
      <c r="C108" s="34"/>
      <c r="D108" s="34"/>
      <c r="E108" s="35"/>
    </row>
    <row r="109" spans="1:5" ht="31.5" customHeight="1">
      <c r="A109" s="18" t="s">
        <v>40</v>
      </c>
      <c r="B109" s="38" t="s">
        <v>41</v>
      </c>
      <c r="C109" s="39"/>
      <c r="D109" s="39"/>
      <c r="E109" s="40"/>
    </row>
    <row r="110" spans="1:8" ht="15">
      <c r="A110" s="9" t="s">
        <v>42</v>
      </c>
      <c r="B110"/>
      <c r="C110"/>
      <c r="D110"/>
      <c r="E110" s="16" t="s">
        <v>52</v>
      </c>
      <c r="F110"/>
      <c r="G110"/>
      <c r="H110"/>
    </row>
    <row r="111" spans="1:9" ht="15">
      <c r="A111" s="9" t="s">
        <v>78</v>
      </c>
      <c r="B111"/>
      <c r="C111"/>
      <c r="D111"/>
      <c r="E111"/>
      <c r="F111"/>
      <c r="G111"/>
      <c r="H111"/>
      <c r="I111"/>
    </row>
  </sheetData>
  <sheetProtection/>
  <mergeCells count="70">
    <mergeCell ref="A1:E1"/>
    <mergeCell ref="A2:A3"/>
    <mergeCell ref="B2:C2"/>
    <mergeCell ref="D2:E2"/>
    <mergeCell ref="B9:E9"/>
    <mergeCell ref="B10:E10"/>
    <mergeCell ref="B11:E11"/>
    <mergeCell ref="B12:E12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A31:E31"/>
    <mergeCell ref="A32:A33"/>
    <mergeCell ref="B32:C32"/>
    <mergeCell ref="D32:E32"/>
    <mergeCell ref="B42:E42"/>
    <mergeCell ref="B43:E43"/>
    <mergeCell ref="B44:E44"/>
    <mergeCell ref="B45:E45"/>
    <mergeCell ref="B47:E47"/>
    <mergeCell ref="B48:E48"/>
    <mergeCell ref="B55:E55"/>
    <mergeCell ref="B56:E56"/>
    <mergeCell ref="B49:E49"/>
    <mergeCell ref="B50:E50"/>
    <mergeCell ref="B51:E51"/>
    <mergeCell ref="B52:E52"/>
    <mergeCell ref="B53:E53"/>
    <mergeCell ref="B54:E54"/>
    <mergeCell ref="A62:E62"/>
    <mergeCell ref="A63:A64"/>
    <mergeCell ref="B63:C63"/>
    <mergeCell ref="D63:E63"/>
    <mergeCell ref="B104:E104"/>
    <mergeCell ref="B71:E71"/>
    <mergeCell ref="B72:E72"/>
    <mergeCell ref="B73:E73"/>
    <mergeCell ref="B80:E80"/>
    <mergeCell ref="A87:E87"/>
    <mergeCell ref="A88:A89"/>
    <mergeCell ref="B88:C88"/>
    <mergeCell ref="D88:E88"/>
    <mergeCell ref="B99:E99"/>
    <mergeCell ref="B105:E105"/>
    <mergeCell ref="B106:E106"/>
    <mergeCell ref="B107:E107"/>
    <mergeCell ref="B108:E108"/>
    <mergeCell ref="B109:E109"/>
    <mergeCell ref="B100:E100"/>
    <mergeCell ref="B101:E101"/>
    <mergeCell ref="B102:E102"/>
    <mergeCell ref="B78:E78"/>
    <mergeCell ref="B79:E79"/>
    <mergeCell ref="B81:E81"/>
    <mergeCell ref="B13:E13"/>
    <mergeCell ref="B46:E46"/>
    <mergeCell ref="B103:E103"/>
    <mergeCell ref="B74:E74"/>
    <mergeCell ref="B75:E75"/>
    <mergeCell ref="B76:E76"/>
    <mergeCell ref="B77:E77"/>
  </mergeCells>
  <hyperlinks>
    <hyperlink ref="B25" r:id="rId1" display="http://www.health.gov.au/internet/main/publishing.nsf/content/rural-regional-health-australia-list-programmes"/>
    <hyperlink ref="B56" r:id="rId2" display="http://www.health.gov.au/internet/main/publishing.nsf/content/rural-regional-health-australia-list-programmes"/>
    <hyperlink ref="B109" r:id="rId3" display="http://www.health.gov.au/internet/main/publishing.nsf/content/rural-regional-health-australia-list-programmes"/>
    <hyperlink ref="B81" r:id="rId4" display="http://www.health.gov.au/internet/main/publishing.nsf/content/rural-regional-health-australia-list-programmes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Rowley</dc:creator>
  <cp:keywords/>
  <dc:description/>
  <cp:lastModifiedBy>Daniel Rowley</cp:lastModifiedBy>
  <cp:lastPrinted>2019-05-03T04:31:22Z</cp:lastPrinted>
  <dcterms:created xsi:type="dcterms:W3CDTF">2017-03-15T05:11:41Z</dcterms:created>
  <dcterms:modified xsi:type="dcterms:W3CDTF">2019-07-17T02:59:49Z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