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HPB\WU\Recycled Water\Draft LOW EXPOSURE recycled water guidelines\Annual value spreadsheets\"/>
    </mc:Choice>
  </mc:AlternateContent>
  <xr:revisionPtr revIDLastSave="0" documentId="13_ncr:1_{8054C304-22AA-4B87-8FB7-DDB2003BE7C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Year1" sheetId="6" r:id="rId1"/>
    <sheet name="Year2" sheetId="5" r:id="rId2"/>
    <sheet name="Year3" sheetId="7" r:id="rId3"/>
    <sheet name="Year4" sheetId="8" r:id="rId4"/>
    <sheet name="Year5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7" l="1"/>
  <c r="H4" i="6" l="1"/>
  <c r="H4" i="7" s="1"/>
  <c r="F4" i="9"/>
  <c r="F4" i="8"/>
  <c r="F4" i="7"/>
  <c r="F4" i="5"/>
  <c r="M10" i="6"/>
  <c r="M9" i="6"/>
  <c r="M10" i="9"/>
  <c r="M11" i="9" s="1"/>
  <c r="M9" i="9"/>
  <c r="C9" i="9"/>
  <c r="D9" i="9"/>
  <c r="D12" i="9" s="1"/>
  <c r="E9" i="9"/>
  <c r="E12" i="9" s="1"/>
  <c r="F9" i="9"/>
  <c r="G9" i="9"/>
  <c r="H9" i="9"/>
  <c r="H12" i="9" s="1"/>
  <c r="I9" i="9"/>
  <c r="I12" i="9" s="1"/>
  <c r="J9" i="9"/>
  <c r="K9" i="9"/>
  <c r="L9" i="9"/>
  <c r="L12" i="9" s="1"/>
  <c r="C10" i="9"/>
  <c r="D10" i="9"/>
  <c r="E10" i="9"/>
  <c r="F10" i="9"/>
  <c r="F11" i="9" s="1"/>
  <c r="G10" i="9"/>
  <c r="H10" i="9"/>
  <c r="I10" i="9"/>
  <c r="J10" i="9"/>
  <c r="K10" i="9"/>
  <c r="L10" i="9"/>
  <c r="B10" i="9"/>
  <c r="B9" i="9"/>
  <c r="M10" i="8"/>
  <c r="M11" i="8" s="1"/>
  <c r="M9" i="8"/>
  <c r="C9" i="8"/>
  <c r="D9" i="8"/>
  <c r="D12" i="8" s="1"/>
  <c r="E9" i="8"/>
  <c r="E12" i="8" s="1"/>
  <c r="F9" i="8"/>
  <c r="F11" i="8"/>
  <c r="G9" i="8"/>
  <c r="G12" i="8" s="1"/>
  <c r="H9" i="8"/>
  <c r="H12" i="8" s="1"/>
  <c r="I9" i="8"/>
  <c r="J9" i="8"/>
  <c r="J12" i="8" s="1"/>
  <c r="K9" i="8"/>
  <c r="K12" i="8" s="1"/>
  <c r="L9" i="8"/>
  <c r="L12" i="8" s="1"/>
  <c r="C10" i="8"/>
  <c r="D10" i="8"/>
  <c r="E10" i="8"/>
  <c r="E11" i="8"/>
  <c r="F10" i="8"/>
  <c r="G10" i="8"/>
  <c r="H10" i="8"/>
  <c r="I10" i="8"/>
  <c r="I11" i="8" s="1"/>
  <c r="J10" i="8"/>
  <c r="K10" i="8"/>
  <c r="L10" i="8"/>
  <c r="L11" i="8"/>
  <c r="B10" i="8"/>
  <c r="B9" i="8"/>
  <c r="M10" i="7"/>
  <c r="M9" i="7"/>
  <c r="M12" i="7" s="1"/>
  <c r="C9" i="7"/>
  <c r="D9" i="7"/>
  <c r="E9" i="7"/>
  <c r="E12" i="7" s="1"/>
  <c r="F9" i="7"/>
  <c r="F12" i="7" s="1"/>
  <c r="G9" i="7"/>
  <c r="H9" i="7"/>
  <c r="I9" i="7"/>
  <c r="I12" i="7" s="1"/>
  <c r="J9" i="7"/>
  <c r="J12" i="7" s="1"/>
  <c r="K9" i="7"/>
  <c r="L9" i="7"/>
  <c r="C10" i="7"/>
  <c r="D10" i="7"/>
  <c r="E10" i="7"/>
  <c r="F10" i="7"/>
  <c r="G10" i="7"/>
  <c r="G11" i="7" s="1"/>
  <c r="H10" i="7"/>
  <c r="H11" i="7" s="1"/>
  <c r="I10" i="7"/>
  <c r="J10" i="7"/>
  <c r="K10" i="7"/>
  <c r="K11" i="7" s="1"/>
  <c r="L10" i="7"/>
  <c r="B10" i="7"/>
  <c r="B9" i="7"/>
  <c r="M9" i="5"/>
  <c r="M10" i="5"/>
  <c r="C10" i="5"/>
  <c r="D10" i="5"/>
  <c r="E10" i="5"/>
  <c r="F10" i="5"/>
  <c r="G10" i="5"/>
  <c r="H10" i="5"/>
  <c r="I10" i="5"/>
  <c r="J10" i="5"/>
  <c r="K10" i="5"/>
  <c r="L10" i="5"/>
  <c r="B10" i="5"/>
  <c r="C9" i="5"/>
  <c r="D9" i="5"/>
  <c r="E9" i="5"/>
  <c r="F9" i="5"/>
  <c r="G9" i="5"/>
  <c r="H9" i="5"/>
  <c r="I9" i="5"/>
  <c r="J9" i="5"/>
  <c r="K9" i="5"/>
  <c r="L9" i="5"/>
  <c r="B9" i="5"/>
  <c r="B2" i="9"/>
  <c r="B2" i="8"/>
  <c r="B2" i="5"/>
  <c r="D11" i="9"/>
  <c r="K11" i="9"/>
  <c r="J11" i="7"/>
  <c r="L11" i="9"/>
  <c r="D11" i="8"/>
  <c r="G11" i="8"/>
  <c r="H11" i="8" l="1"/>
  <c r="B11" i="9"/>
  <c r="B12" i="9"/>
  <c r="I11" i="9"/>
  <c r="K11" i="8"/>
  <c r="F11" i="7"/>
  <c r="L11" i="7"/>
  <c r="L12" i="7"/>
  <c r="H12" i="7"/>
  <c r="D12" i="7"/>
  <c r="B11" i="8"/>
  <c r="B12" i="8"/>
  <c r="C11" i="8"/>
  <c r="C12" i="8"/>
  <c r="K12" i="9"/>
  <c r="G12" i="9"/>
  <c r="C11" i="9"/>
  <c r="C12" i="9"/>
  <c r="E11" i="9"/>
  <c r="M11" i="7"/>
  <c r="G11" i="9"/>
  <c r="E11" i="7"/>
  <c r="K12" i="7"/>
  <c r="G12" i="7"/>
  <c r="I12" i="8"/>
  <c r="F12" i="8"/>
  <c r="M12" i="8"/>
  <c r="H11" i="9"/>
  <c r="J11" i="9"/>
  <c r="J12" i="9"/>
  <c r="F12" i="9"/>
  <c r="M12" i="9"/>
  <c r="B11" i="7"/>
  <c r="B12" i="7" s="1"/>
  <c r="L11" i="5"/>
  <c r="L12" i="5" s="1"/>
  <c r="C11" i="5"/>
  <c r="G11" i="5"/>
  <c r="G12" i="5" s="1"/>
  <c r="F11" i="5"/>
  <c r="F12" i="5" s="1"/>
  <c r="D11" i="5"/>
  <c r="D12" i="5" s="1"/>
  <c r="C12" i="5"/>
  <c r="B11" i="5"/>
  <c r="B12" i="5" s="1"/>
  <c r="H4" i="9"/>
  <c r="H4" i="8"/>
  <c r="H4" i="5"/>
  <c r="J11" i="5"/>
  <c r="J12" i="5" s="1"/>
  <c r="K11" i="5"/>
  <c r="K12" i="5" s="1"/>
  <c r="M11" i="5"/>
  <c r="M12" i="5" s="1"/>
  <c r="I11" i="7"/>
  <c r="D11" i="7"/>
  <c r="H11" i="5"/>
  <c r="H12" i="5" s="1"/>
  <c r="E11" i="5"/>
  <c r="E12" i="5" s="1"/>
  <c r="I11" i="5"/>
  <c r="I12" i="5" s="1"/>
  <c r="C11" i="7"/>
  <c r="C12" i="7" s="1"/>
  <c r="M11" i="6"/>
  <c r="M12" i="6" s="1"/>
  <c r="J11" i="8"/>
</calcChain>
</file>

<file path=xl/sharedStrings.xml><?xml version="1.0" encoding="utf-8"?>
<sst xmlns="http://schemas.openxmlformats.org/spreadsheetml/2006/main" count="126" uniqueCount="26">
  <si>
    <t>Year</t>
  </si>
  <si>
    <t>Month</t>
  </si>
  <si>
    <t>Jan</t>
  </si>
  <si>
    <t>Feb</t>
  </si>
  <si>
    <t>Mar</t>
  </si>
  <si>
    <t>Apr</t>
  </si>
  <si>
    <t>May</t>
  </si>
  <si>
    <t>July</t>
  </si>
  <si>
    <t>Aug</t>
  </si>
  <si>
    <t>Sept</t>
  </si>
  <si>
    <t>Oct</t>
  </si>
  <si>
    <t>Nov</t>
  </si>
  <si>
    <t>Dec</t>
  </si>
  <si>
    <t>No. of samples collected</t>
  </si>
  <si>
    <t>No. of samples collected in previous 12 month period</t>
  </si>
  <si>
    <t>No. of failures for previous 12 month period</t>
  </si>
  <si>
    <t>% of samples that comply</t>
  </si>
  <si>
    <t>CALCULATE PERCENTAGE USING A TWELVE (12) MONTH 'ROLLING' ANNUAL VALUE</t>
  </si>
  <si>
    <t>The shaded out area is not applicable if data is not available for the previous 12 months.</t>
  </si>
  <si>
    <t>to</t>
  </si>
  <si>
    <t>Jun</t>
  </si>
  <si>
    <t>Recycled water scheme:</t>
  </si>
  <si>
    <t>Compliance with 95% annual value</t>
  </si>
  <si>
    <t>This performance criterion comes into effect once you have 12 months data and should be assessed every month based on the previous 12 months data (so that it is a 'rolling' assessment).</t>
  </si>
  <si>
    <r>
      <t xml:space="preserve">Recycled water providers supplying Class C recycled water should aim to ensure that at least 95% of samples collected in a 12 month period contain </t>
    </r>
    <r>
      <rPr>
        <i/>
        <sz val="10"/>
        <rFont val="Arial"/>
        <family val="2"/>
      </rPr>
      <t xml:space="preserve">E.coli </t>
    </r>
    <r>
      <rPr>
        <sz val="10"/>
        <rFont val="Arial"/>
        <family val="2"/>
      </rPr>
      <t>at not more than 1000 cfu/100mL or 1000 MPN/100mL.</t>
    </r>
  </si>
  <si>
    <r>
      <t xml:space="preserve">No. of samples collected in which 
</t>
    </r>
    <r>
      <rPr>
        <b/>
        <i/>
        <sz val="10"/>
        <rFont val="Arial"/>
        <family val="2"/>
      </rPr>
      <t>E. coli</t>
    </r>
    <r>
      <rPr>
        <b/>
        <sz val="10"/>
        <rFont val="Arial"/>
        <family val="2"/>
      </rPr>
      <t xml:space="preserve"> exceeds 1000 cfu/100mL or 1000 MPN/100mL (i.e. a failure)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</si>
</sst>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/>
    <xf numFmtId="0" fontId="2" fillId="2" borderId="5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3" fillId="3" borderId="8" xfId="0" applyFont="1" applyFill="1" applyBorder="1" applyAlignment="1" applyProtection="1">
      <alignment horizontal="left" vertical="center" wrapText="1"/>
    </xf>
    <xf numFmtId="0" fontId="1" fillId="3" borderId="9" xfId="0" applyFont="1" applyFill="1" applyBorder="1" applyAlignment="1" applyProtection="1">
      <alignment horizontal="right"/>
      <protection locked="0"/>
    </xf>
    <xf numFmtId="0" fontId="1" fillId="3" borderId="10" xfId="0" applyFont="1" applyFill="1" applyBorder="1" applyAlignment="1" applyProtection="1">
      <alignment horizontal="right"/>
      <protection locked="0"/>
    </xf>
    <xf numFmtId="0" fontId="1" fillId="3" borderId="11" xfId="0" applyFont="1" applyFill="1" applyBorder="1" applyAlignment="1" applyProtection="1">
      <alignment horizontal="right"/>
      <protection locked="0"/>
    </xf>
    <xf numFmtId="0" fontId="1" fillId="3" borderId="12" xfId="0" applyFont="1" applyFill="1" applyBorder="1" applyAlignment="1" applyProtection="1">
      <alignment horizontal="right"/>
      <protection locked="0"/>
    </xf>
    <xf numFmtId="0" fontId="1" fillId="3" borderId="13" xfId="0" applyFont="1" applyFill="1" applyBorder="1" applyAlignment="1" applyProtection="1">
      <alignment horizontal="right"/>
      <protection locked="0"/>
    </xf>
    <xf numFmtId="0" fontId="1" fillId="3" borderId="14" xfId="0" applyFont="1" applyFill="1" applyBorder="1" applyAlignment="1" applyProtection="1">
      <alignment horizontal="right"/>
      <protection locked="0"/>
    </xf>
    <xf numFmtId="164" fontId="1" fillId="3" borderId="14" xfId="0" applyNumberFormat="1" applyFont="1" applyFill="1" applyBorder="1" applyAlignment="1" applyProtection="1">
      <alignment horizontal="right"/>
    </xf>
    <xf numFmtId="164" fontId="1" fillId="3" borderId="12" xfId="0" applyNumberFormat="1" applyFont="1" applyFill="1" applyBorder="1" applyAlignment="1" applyProtection="1">
      <alignment horizontal="right"/>
    </xf>
    <xf numFmtId="164" fontId="1" fillId="3" borderId="13" xfId="0" applyNumberFormat="1" applyFont="1" applyFill="1" applyBorder="1" applyAlignment="1" applyProtection="1">
      <alignment horizontal="right"/>
    </xf>
    <xf numFmtId="0" fontId="1" fillId="3" borderId="15" xfId="0" applyFont="1" applyFill="1" applyBorder="1" applyAlignment="1" applyProtection="1">
      <alignment horizontal="right"/>
    </xf>
    <xf numFmtId="0" fontId="1" fillId="3" borderId="16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right"/>
    </xf>
    <xf numFmtId="0" fontId="1" fillId="2" borderId="14" xfId="0" applyFont="1" applyFill="1" applyBorder="1" applyAlignment="1" applyProtection="1">
      <alignment horizontal="right"/>
    </xf>
    <xf numFmtId="0" fontId="1" fillId="2" borderId="12" xfId="0" applyFont="1" applyFill="1" applyBorder="1" applyAlignment="1" applyProtection="1">
      <alignment horizontal="right"/>
    </xf>
    <xf numFmtId="0" fontId="1" fillId="3" borderId="13" xfId="0" applyNumberFormat="1" applyFont="1" applyFill="1" applyBorder="1" applyAlignment="1" applyProtection="1">
      <alignment horizontal="right"/>
    </xf>
    <xf numFmtId="0" fontId="1" fillId="2" borderId="15" xfId="0" applyFont="1" applyFill="1" applyBorder="1" applyAlignment="1" applyProtection="1">
      <alignment horizontal="right"/>
    </xf>
    <xf numFmtId="0" fontId="1" fillId="2" borderId="16" xfId="0" applyFont="1" applyFill="1" applyBorder="1" applyAlignment="1" applyProtection="1">
      <alignment horizontal="right"/>
    </xf>
    <xf numFmtId="0" fontId="1" fillId="2" borderId="18" xfId="0" applyFont="1" applyFill="1" applyBorder="1" applyAlignment="1" applyProtection="1">
      <alignment horizontal="right"/>
    </xf>
    <xf numFmtId="0" fontId="1" fillId="3" borderId="1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right"/>
    </xf>
    <xf numFmtId="0" fontId="1" fillId="3" borderId="14" xfId="0" applyFont="1" applyFill="1" applyBorder="1" applyAlignment="1" applyProtection="1">
      <alignment horizontal="right"/>
    </xf>
    <xf numFmtId="0" fontId="2" fillId="0" borderId="7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2" fillId="2" borderId="19" xfId="0" applyFont="1" applyFill="1" applyBorder="1" applyAlignment="1" applyProtection="1">
      <alignment horizontal="center" wrapText="1"/>
    </xf>
    <xf numFmtId="0" fontId="2" fillId="2" borderId="20" xfId="0" applyFont="1" applyFill="1" applyBorder="1" applyAlignment="1" applyProtection="1">
      <alignment horizontal="center" wrapText="1"/>
    </xf>
    <xf numFmtId="10" fontId="0" fillId="0" borderId="0" xfId="0" applyNumberFormat="1" applyProtection="1"/>
    <xf numFmtId="0" fontId="3" fillId="3" borderId="21" xfId="0" applyFont="1" applyFill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right"/>
      <protection locked="0"/>
    </xf>
    <xf numFmtId="0" fontId="2" fillId="4" borderId="6" xfId="0" applyFont="1" applyFill="1" applyBorder="1" applyAlignment="1" applyProtection="1">
      <alignment horizontal="center" wrapText="1"/>
    </xf>
    <xf numFmtId="0" fontId="7" fillId="4" borderId="6" xfId="0" applyFont="1" applyFill="1" applyBorder="1" applyAlignment="1" applyProtection="1">
      <alignment horizontal="center" wrapText="1"/>
    </xf>
    <xf numFmtId="0" fontId="4" fillId="5" borderId="0" xfId="0" applyFont="1" applyFill="1" applyBorder="1" applyAlignment="1" applyProtection="1">
      <alignment horizontal="right"/>
    </xf>
    <xf numFmtId="0" fontId="0" fillId="5" borderId="0" xfId="0" applyFill="1" applyProtection="1"/>
    <xf numFmtId="164" fontId="4" fillId="5" borderId="0" xfId="0" applyNumberFormat="1" applyFont="1" applyFill="1" applyBorder="1" applyAlignment="1" applyProtection="1">
      <alignment horizontal="right"/>
    </xf>
    <xf numFmtId="0" fontId="4" fillId="5" borderId="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3" fillId="0" borderId="0" xfId="0" applyFont="1" applyFill="1" applyProtection="1"/>
    <xf numFmtId="0" fontId="1" fillId="0" borderId="0" xfId="0" applyFont="1" applyFill="1" applyProtection="1"/>
    <xf numFmtId="0" fontId="7" fillId="4" borderId="6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9" fillId="0" borderId="22" xfId="0" applyFont="1" applyFill="1" applyBorder="1" applyAlignment="1" applyProtection="1">
      <alignment horizontal="left"/>
      <protection locked="0"/>
    </xf>
    <xf numFmtId="0" fontId="8" fillId="4" borderId="6" xfId="0" applyFont="1" applyFill="1" applyBorder="1" applyAlignment="1" applyProtection="1">
      <alignment horizontal="center" wrapText="1"/>
    </xf>
    <xf numFmtId="0" fontId="0" fillId="0" borderId="22" xfId="0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22"/>
  <sheetViews>
    <sheetView showGridLines="0" tabSelected="1" workbookViewId="0">
      <selection activeCell="F7" sqref="F7"/>
    </sheetView>
  </sheetViews>
  <sheetFormatPr defaultRowHeight="12.75" x14ac:dyDescent="0.2"/>
  <cols>
    <col min="1" max="1" width="35.7109375" style="38" customWidth="1"/>
    <col min="2" max="13" width="8.28515625" style="38" customWidth="1"/>
    <col min="14" max="14" width="10.5703125" style="38" customWidth="1"/>
    <col min="15" max="16" width="6.85546875" style="38" customWidth="1"/>
    <col min="17" max="17" width="2.140625" style="38" customWidth="1"/>
    <col min="18" max="18" width="30.140625" style="38" customWidth="1"/>
    <col min="19" max="16384" width="9.140625" style="38"/>
  </cols>
  <sheetData>
    <row r="1" spans="1:24" ht="18.75" customHeight="1" x14ac:dyDescent="0.2"/>
    <row r="2" spans="1:24" ht="18.75" customHeight="1" thickBot="1" x14ac:dyDescent="0.25">
      <c r="A2" s="39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Q2" s="51"/>
      <c r="R2" s="51"/>
      <c r="S2" s="51"/>
      <c r="T2" s="51"/>
      <c r="U2" s="51"/>
      <c r="V2" s="51"/>
      <c r="W2" s="51"/>
      <c r="X2" s="51"/>
    </row>
    <row r="3" spans="1:24" ht="15" customHeight="1" thickBot="1" x14ac:dyDescent="0.25">
      <c r="Q3" s="51"/>
      <c r="R3" s="51"/>
      <c r="S3" s="51"/>
      <c r="T3" s="51"/>
      <c r="U3" s="51"/>
      <c r="V3" s="51"/>
      <c r="W3" s="51"/>
      <c r="X3" s="51"/>
    </row>
    <row r="4" spans="1:24" ht="32.25" customHeight="1" thickBot="1" x14ac:dyDescent="0.25">
      <c r="A4" s="1" t="s">
        <v>0</v>
      </c>
      <c r="B4" s="6"/>
      <c r="C4" s="58"/>
      <c r="D4" s="58"/>
      <c r="E4" s="58"/>
      <c r="F4" s="54">
        <v>2019</v>
      </c>
      <c r="G4" s="45" t="s">
        <v>19</v>
      </c>
      <c r="H4" s="46">
        <f>F4+1</f>
        <v>2020</v>
      </c>
      <c r="I4" s="7"/>
      <c r="J4" s="7"/>
      <c r="K4" s="7"/>
      <c r="L4" s="7"/>
      <c r="M4" s="8"/>
      <c r="N4" s="9"/>
      <c r="O4" s="9"/>
      <c r="P4" s="9"/>
      <c r="Q4" s="51"/>
      <c r="R4" s="52"/>
      <c r="S4" s="51"/>
      <c r="T4" s="51"/>
      <c r="U4" s="51"/>
      <c r="V4" s="51"/>
      <c r="W4" s="51"/>
      <c r="X4" s="51"/>
    </row>
    <row r="5" spans="1:24" ht="6" customHeight="1" thickBot="1" x14ac:dyDescent="0.25">
      <c r="A5" s="3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6"/>
      <c r="N5" s="9"/>
      <c r="O5" s="9"/>
      <c r="P5" s="9"/>
      <c r="Q5" s="51"/>
      <c r="R5" s="51"/>
      <c r="S5" s="51"/>
      <c r="T5" s="51"/>
      <c r="U5" s="51"/>
      <c r="V5" s="51"/>
      <c r="W5" s="51"/>
      <c r="X5" s="51"/>
    </row>
    <row r="6" spans="1:24" ht="36" customHeight="1" thickBot="1" x14ac:dyDescent="0.25">
      <c r="A6" s="1" t="s">
        <v>1</v>
      </c>
      <c r="B6" s="40" t="s">
        <v>7</v>
      </c>
      <c r="C6" s="40" t="s">
        <v>8</v>
      </c>
      <c r="D6" s="40" t="s">
        <v>9</v>
      </c>
      <c r="E6" s="40" t="s">
        <v>10</v>
      </c>
      <c r="F6" s="40" t="s">
        <v>11</v>
      </c>
      <c r="G6" s="41" t="s">
        <v>12</v>
      </c>
      <c r="H6" s="40" t="s">
        <v>2</v>
      </c>
      <c r="I6" s="40" t="s">
        <v>3</v>
      </c>
      <c r="J6" s="40" t="s">
        <v>4</v>
      </c>
      <c r="K6" s="40" t="s">
        <v>5</v>
      </c>
      <c r="L6" s="40" t="s">
        <v>6</v>
      </c>
      <c r="M6" s="40" t="s">
        <v>20</v>
      </c>
      <c r="N6" s="9"/>
      <c r="O6" s="9"/>
      <c r="P6" s="9"/>
      <c r="Q6" s="51"/>
      <c r="R6" s="51"/>
      <c r="S6" s="51"/>
      <c r="T6" s="51"/>
      <c r="U6" s="51"/>
      <c r="V6" s="51"/>
      <c r="W6" s="51"/>
      <c r="X6" s="51"/>
    </row>
    <row r="7" spans="1:24" ht="36" customHeight="1" x14ac:dyDescent="0.2">
      <c r="A7" s="2" t="s">
        <v>13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0"/>
      <c r="O7" s="10"/>
      <c r="P7" s="10"/>
      <c r="Q7" s="51"/>
      <c r="R7" s="53"/>
      <c r="S7" s="51"/>
      <c r="T7" s="51"/>
      <c r="U7" s="51"/>
      <c r="V7" s="51"/>
      <c r="W7" s="51"/>
      <c r="X7" s="51"/>
    </row>
    <row r="8" spans="1:24" ht="36" customHeight="1" x14ac:dyDescent="0.2">
      <c r="A8" s="3" t="s">
        <v>25</v>
      </c>
      <c r="B8" s="20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0"/>
      <c r="O8" s="10"/>
      <c r="P8" s="10"/>
      <c r="Q8" s="51"/>
      <c r="R8" s="51"/>
      <c r="S8" s="51"/>
      <c r="T8" s="51"/>
      <c r="U8" s="51"/>
      <c r="V8" s="51"/>
      <c r="W8" s="51"/>
      <c r="X8" s="51"/>
    </row>
    <row r="9" spans="1:24" ht="36" customHeight="1" x14ac:dyDescent="0.2">
      <c r="A9" s="3" t="s">
        <v>14</v>
      </c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9" t="str">
        <f>IF(COUNTBLANK(B7:M7)=12,"",SUM(B7:M7))</f>
        <v/>
      </c>
      <c r="N9" s="10"/>
      <c r="O9" s="47"/>
      <c r="P9" s="47"/>
      <c r="Q9" s="51"/>
      <c r="R9" s="51"/>
      <c r="S9" s="51"/>
      <c r="T9" s="51"/>
      <c r="U9" s="51"/>
      <c r="V9" s="51"/>
      <c r="W9" s="51"/>
      <c r="X9" s="51"/>
    </row>
    <row r="10" spans="1:24" ht="36" customHeight="1" x14ac:dyDescent="0.2">
      <c r="A10" s="3" t="s">
        <v>15</v>
      </c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 t="str">
        <f>IF(COUNTBLANK(B8:M8)=12,"",SUM(B8:M8))</f>
        <v/>
      </c>
      <c r="N10" s="10"/>
      <c r="O10" s="47"/>
      <c r="P10" s="47"/>
      <c r="Q10" s="48"/>
      <c r="R10" s="48"/>
      <c r="S10" s="48"/>
      <c r="T10" s="48"/>
      <c r="U10" s="48"/>
      <c r="V10" s="48"/>
      <c r="W10" s="48"/>
      <c r="X10" s="48"/>
    </row>
    <row r="11" spans="1:24" ht="36" customHeight="1" x14ac:dyDescent="0.2">
      <c r="A11" s="3" t="s">
        <v>16</v>
      </c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3" t="str">
        <f>IF(ISERROR((M9-M10)/M9), "", (M9-M10)/M9)</f>
        <v/>
      </c>
      <c r="N11" s="11"/>
      <c r="O11" s="49"/>
      <c r="P11" s="49"/>
      <c r="Q11" s="48"/>
      <c r="R11" s="48"/>
      <c r="S11" s="48"/>
      <c r="T11" s="48"/>
      <c r="U11" s="48"/>
      <c r="V11" s="48"/>
      <c r="W11" s="48"/>
      <c r="X11" s="48"/>
    </row>
    <row r="12" spans="1:24" ht="36" customHeight="1" thickBot="1" x14ac:dyDescent="0.25">
      <c r="A12" s="4" t="s">
        <v>22</v>
      </c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/>
      <c r="M12" s="26" t="str">
        <f>IF(ISERROR((M9-M10)/M9),"",IF(M11&lt;95%,"NO","YES"))</f>
        <v/>
      </c>
      <c r="N12" s="12"/>
      <c r="O12" s="50"/>
      <c r="P12" s="50"/>
      <c r="Q12" s="48"/>
      <c r="R12" s="48"/>
      <c r="S12" s="48"/>
      <c r="T12" s="48"/>
      <c r="U12" s="48"/>
      <c r="V12" s="48"/>
      <c r="W12" s="48"/>
      <c r="X12" s="48"/>
    </row>
    <row r="13" spans="1:24" ht="7.5" customHeight="1" x14ac:dyDescent="0.2">
      <c r="O13" s="48"/>
      <c r="P13" s="48"/>
      <c r="Q13" s="48"/>
      <c r="R13" s="48"/>
      <c r="S13" s="48"/>
      <c r="T13" s="48"/>
      <c r="U13" s="48"/>
      <c r="V13" s="48"/>
      <c r="W13" s="48"/>
      <c r="X13" s="48"/>
    </row>
    <row r="14" spans="1:24" ht="15" customHeight="1" x14ac:dyDescent="0.2">
      <c r="A14" s="5" t="s">
        <v>17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1:24" ht="15" customHeight="1" x14ac:dyDescent="0.2"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1:24" ht="15" customHeight="1" x14ac:dyDescent="0.2">
      <c r="A16" s="55" t="s">
        <v>24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13" ht="15" customHeight="1" x14ac:dyDescent="0.2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3" ht="15" customHeight="1" x14ac:dyDescent="0.2"/>
    <row r="19" spans="1:13" ht="15" customHeight="1" x14ac:dyDescent="0.2">
      <c r="A19" s="55" t="s">
        <v>23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ht="15" customHeight="1" x14ac:dyDescent="0.2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ht="15" customHeight="1" x14ac:dyDescent="0.2"/>
    <row r="22" spans="1:13" ht="15" customHeight="1" x14ac:dyDescent="0.2">
      <c r="A22" s="38" t="s">
        <v>18</v>
      </c>
    </row>
  </sheetData>
  <sheetProtection sheet="1" selectLockedCells="1"/>
  <mergeCells count="4">
    <mergeCell ref="A16:M17"/>
    <mergeCell ref="A19:M20"/>
    <mergeCell ref="B2:M2"/>
    <mergeCell ref="C4:E4"/>
  </mergeCells>
  <phoneticPr fontId="4" type="noConversion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>
    <oddHeader>&amp;L&amp;"Arial,Bold Italic"&amp;14Escherichia coli&amp;"Arial,Bold" public health compliance:&amp;"Arial,Regular"&amp;10
&amp;"Arial,Bold"&amp;12Calculation of 12 month 'rolling' annual value&amp;R&amp;G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22"/>
  <sheetViews>
    <sheetView showGridLines="0" workbookViewId="0">
      <selection activeCell="B7" sqref="B7"/>
    </sheetView>
  </sheetViews>
  <sheetFormatPr defaultRowHeight="12.75" x14ac:dyDescent="0.2"/>
  <cols>
    <col min="1" max="1" width="35.7109375" style="38" customWidth="1"/>
    <col min="2" max="13" width="8.28515625" style="38" customWidth="1"/>
    <col min="14" max="16" width="6.85546875" style="38" customWidth="1"/>
    <col min="17" max="17" width="2.140625" style="38" customWidth="1"/>
    <col min="18" max="16384" width="9.140625" style="38"/>
  </cols>
  <sheetData>
    <row r="1" spans="1:16" ht="18.75" customHeight="1" x14ac:dyDescent="0.2"/>
    <row r="2" spans="1:16" ht="18.75" customHeight="1" thickBot="1" x14ac:dyDescent="0.25">
      <c r="A2" s="39" t="s">
        <v>21</v>
      </c>
      <c r="B2" s="59">
        <f>Year1!B2</f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6" ht="15" customHeight="1" thickBot="1" x14ac:dyDescent="0.25"/>
    <row r="4" spans="1:16" ht="36" customHeight="1" thickBot="1" x14ac:dyDescent="0.25">
      <c r="A4" s="1" t="s">
        <v>0</v>
      </c>
      <c r="B4" s="6"/>
      <c r="C4" s="7"/>
      <c r="D4" s="7"/>
      <c r="E4" s="7"/>
      <c r="F4" s="7">
        <f>Year1!F4+1</f>
        <v>2020</v>
      </c>
      <c r="G4" s="7" t="s">
        <v>19</v>
      </c>
      <c r="H4" s="7">
        <f>Year1!H4+1</f>
        <v>2021</v>
      </c>
      <c r="I4" s="7"/>
      <c r="J4" s="7"/>
      <c r="K4" s="7"/>
      <c r="L4" s="7"/>
      <c r="M4" s="8"/>
      <c r="N4" s="9"/>
      <c r="O4" s="9"/>
      <c r="P4" s="9"/>
    </row>
    <row r="5" spans="1:16" ht="6" customHeight="1" thickBot="1" x14ac:dyDescent="0.25">
      <c r="A5" s="3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6"/>
      <c r="N5" s="9"/>
      <c r="O5" s="9"/>
      <c r="P5" s="9"/>
    </row>
    <row r="6" spans="1:16" ht="36" customHeight="1" thickBot="1" x14ac:dyDescent="0.25">
      <c r="A6" s="1" t="s">
        <v>1</v>
      </c>
      <c r="B6" s="40" t="s">
        <v>7</v>
      </c>
      <c r="C6" s="40" t="s">
        <v>8</v>
      </c>
      <c r="D6" s="40" t="s">
        <v>9</v>
      </c>
      <c r="E6" s="40" t="s">
        <v>10</v>
      </c>
      <c r="F6" s="40" t="s">
        <v>11</v>
      </c>
      <c r="G6" s="41" t="s">
        <v>12</v>
      </c>
      <c r="H6" s="40" t="s">
        <v>2</v>
      </c>
      <c r="I6" s="40" t="s">
        <v>3</v>
      </c>
      <c r="J6" s="40" t="s">
        <v>4</v>
      </c>
      <c r="K6" s="40" t="s">
        <v>5</v>
      </c>
      <c r="L6" s="40" t="s">
        <v>6</v>
      </c>
      <c r="M6" s="40" t="s">
        <v>20</v>
      </c>
      <c r="N6" s="9"/>
      <c r="O6" s="9"/>
      <c r="P6" s="9"/>
    </row>
    <row r="7" spans="1:16" ht="36" customHeight="1" x14ac:dyDescent="0.2">
      <c r="A7" s="43" t="s">
        <v>13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0"/>
      <c r="O7" s="10"/>
      <c r="P7" s="10"/>
    </row>
    <row r="8" spans="1:16" ht="36" customHeight="1" x14ac:dyDescent="0.2">
      <c r="A8" s="3" t="s">
        <v>25</v>
      </c>
      <c r="B8" s="20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0"/>
      <c r="O8" s="10"/>
      <c r="P8" s="10"/>
    </row>
    <row r="9" spans="1:16" ht="36" customHeight="1" x14ac:dyDescent="0.2">
      <c r="A9" s="14" t="s">
        <v>14</v>
      </c>
      <c r="B9" s="35" t="str">
        <f>IF(COUNTBLANK(Year1!C7:$M7)+COUNTBLANK($B7:B7)=12,"",SUM(Year1!C7:$M7)+SUM(Year2!$B7:B7))</f>
        <v/>
      </c>
      <c r="C9" s="33" t="str">
        <f>IF(COUNTBLANK(Year1!D7:$M7)+COUNTBLANK($B7:C7)=12,"",SUM(Year1!D7:$M7)+SUM(Year2!$B7:C7))</f>
        <v/>
      </c>
      <c r="D9" s="33" t="str">
        <f>IF(COUNTBLANK(Year1!E7:$M7)+COUNTBLANK($B7:D7)=12,"",SUM(Year1!E7:$M7)+SUM(Year2!$B7:D7))</f>
        <v/>
      </c>
      <c r="E9" s="33" t="str">
        <f>IF(COUNTBLANK(Year1!F7:$M7)+COUNTBLANK($B7:E7)=12,"",SUM(Year1!F7:$M7)+SUM(Year2!$B7:E7))</f>
        <v/>
      </c>
      <c r="F9" s="33" t="str">
        <f>IF(COUNTBLANK(Year1!G7:$M7)+COUNTBLANK($B7:F7)=12,"",SUM(Year1!G7:$M7)+SUM(Year2!$B7:F7))</f>
        <v/>
      </c>
      <c r="G9" s="33" t="str">
        <f>IF(COUNTBLANK(Year1!H7:$M7)+COUNTBLANK($B7:G7)=12,"",SUM(Year1!H7:$M7)+SUM(Year2!$B7:G7))</f>
        <v/>
      </c>
      <c r="H9" s="33" t="str">
        <f>IF(COUNTBLANK(Year1!I7:$M7)+COUNTBLANK($B7:H7)=12,"",SUM(Year1!I7:$M7)+SUM(Year2!$B7:H7))</f>
        <v/>
      </c>
      <c r="I9" s="33" t="str">
        <f>IF(COUNTBLANK(Year1!J7:$M7)+COUNTBLANK($B7:I7)=12,"",SUM(Year1!J7:$M7)+SUM(Year2!$B7:I7))</f>
        <v/>
      </c>
      <c r="J9" s="33" t="str">
        <f>IF(COUNTBLANK(Year1!K7:$M7)+COUNTBLANK($B7:J7)=12,"",SUM(Year1!K7:$M7)+SUM(Year2!$B7:J7))</f>
        <v/>
      </c>
      <c r="K9" s="33" t="str">
        <f>IF(COUNTBLANK(Year1!L7:$M7)+COUNTBLANK($B7:K7)=12,"",SUM(Year1!L7:$M7)+SUM(Year2!$B7:K7))</f>
        <v/>
      </c>
      <c r="L9" s="33" t="str">
        <f>IF(COUNTBLANK(Year1!M7:$M7)+COUNTBLANK($B7:L7)=12,"",SUM(Year1!M7:$M7)+SUM(Year2!$B7:L7))</f>
        <v/>
      </c>
      <c r="M9" s="34" t="str">
        <f>IF(COUNTBLANK($B7:M7)=12,"",SUM(Year2!$B7:M7))</f>
        <v/>
      </c>
      <c r="N9" s="10"/>
      <c r="O9" s="10"/>
      <c r="P9" s="10"/>
    </row>
    <row r="10" spans="1:16" ht="36" customHeight="1" x14ac:dyDescent="0.2">
      <c r="A10" s="14" t="s">
        <v>15</v>
      </c>
      <c r="B10" s="35" t="str">
        <f>IF(COUNTBLANK(Year1!C8:$M8)+COUNTBLANK($B8:B8)=12,"",SUM(Year1!C8:$M8)+SUM(Year2!$B8:B8))</f>
        <v/>
      </c>
      <c r="C10" s="33" t="str">
        <f>IF(COUNTBLANK(Year1!D8:$M8)+COUNTBLANK($B8:C8)=12,"",SUM(Year1!D8:$M8)+SUM(Year2!$B8:C8))</f>
        <v/>
      </c>
      <c r="D10" s="33" t="str">
        <f>IF(COUNTBLANK(Year1!E8:$M8)+COUNTBLANK($B8:D8)=12,"",SUM(Year1!E8:$M8)+SUM(Year2!$B8:D8))</f>
        <v/>
      </c>
      <c r="E10" s="33" t="str">
        <f>IF(COUNTBLANK(Year1!F8:$M8)+COUNTBLANK($B8:E8)=12,"",SUM(Year1!F8:$M8)+SUM(Year2!$B8:E8))</f>
        <v/>
      </c>
      <c r="F10" s="33" t="str">
        <f>IF(COUNTBLANK(Year1!G8:$M8)+COUNTBLANK($B8:F8)=12,"",SUM(Year1!G8:$M8)+SUM(Year2!$B8:F8))</f>
        <v/>
      </c>
      <c r="G10" s="33" t="str">
        <f>IF(COUNTBLANK(Year1!H8:$M8)+COUNTBLANK($B8:G8)=12,"",SUM(Year1!H8:$M8)+SUM(Year2!$B8:G8))</f>
        <v/>
      </c>
      <c r="H10" s="33" t="str">
        <f>IF(COUNTBLANK(Year1!I8:$M8)+COUNTBLANK($B8:H8)=12,"",SUM(Year1!I8:$M8)+SUM(Year2!$B8:H8))</f>
        <v/>
      </c>
      <c r="I10" s="33" t="str">
        <f>IF(COUNTBLANK(Year1!J8:$M8)+COUNTBLANK($B8:I8)=12,"",SUM(Year1!J8:$M8)+SUM(Year2!$B8:I8))</f>
        <v/>
      </c>
      <c r="J10" s="33" t="str">
        <f>IF(COUNTBLANK(Year1!K8:$M8)+COUNTBLANK($B8:J8)=12,"",SUM(Year1!K8:$M8)+SUM(Year2!$B8:J8))</f>
        <v/>
      </c>
      <c r="K10" s="33" t="str">
        <f>IF(COUNTBLANK(Year1!L8:$M8)+COUNTBLANK($B8:K8)=12,"",SUM(Year1!L8:$M8)+SUM(Year2!$B8:K8))</f>
        <v/>
      </c>
      <c r="L10" s="33" t="str">
        <f>IF(COUNTBLANK(Year1!M8:$M8)+COUNTBLANK($B8:L8)=12,"",SUM(Year1!M8:$M8)+SUM(Year2!$B8:L8))</f>
        <v/>
      </c>
      <c r="M10" s="34" t="str">
        <f>IF(COUNTBLANK($B8:M8)=12,"",SUM(Year2!$B8:M8))</f>
        <v/>
      </c>
      <c r="N10" s="10"/>
      <c r="O10" s="10"/>
      <c r="P10" s="10"/>
    </row>
    <row r="11" spans="1:16" ht="36" customHeight="1" x14ac:dyDescent="0.2">
      <c r="A11" s="14" t="s">
        <v>16</v>
      </c>
      <c r="B11" s="21" t="str">
        <f>IF(ISERROR((B9-B10)/B9), "", (B9-B10)/B9)</f>
        <v/>
      </c>
      <c r="C11" s="22" t="str">
        <f t="shared" ref="C11:M11" si="0">IF(ISERROR((C9-C10)/C9), "", (C9-C10)/C9)</f>
        <v/>
      </c>
      <c r="D11" s="22" t="str">
        <f t="shared" si="0"/>
        <v/>
      </c>
      <c r="E11" s="22" t="str">
        <f t="shared" si="0"/>
        <v/>
      </c>
      <c r="F11" s="22" t="str">
        <f t="shared" si="0"/>
        <v/>
      </c>
      <c r="G11" s="22" t="str">
        <f t="shared" si="0"/>
        <v/>
      </c>
      <c r="H11" s="22" t="str">
        <f t="shared" si="0"/>
        <v/>
      </c>
      <c r="I11" s="22" t="str">
        <f t="shared" si="0"/>
        <v/>
      </c>
      <c r="J11" s="22" t="str">
        <f t="shared" si="0"/>
        <v/>
      </c>
      <c r="K11" s="22" t="str">
        <f t="shared" si="0"/>
        <v/>
      </c>
      <c r="L11" s="22" t="str">
        <f t="shared" si="0"/>
        <v/>
      </c>
      <c r="M11" s="23" t="str">
        <f t="shared" si="0"/>
        <v/>
      </c>
      <c r="N11" s="11"/>
      <c r="O11" s="11"/>
      <c r="P11" s="11"/>
    </row>
    <row r="12" spans="1:16" ht="36" customHeight="1" thickBot="1" x14ac:dyDescent="0.25">
      <c r="A12" s="4" t="s">
        <v>22</v>
      </c>
      <c r="B12" s="24" t="str">
        <f t="shared" ref="B12:M12" si="1">IF(ISERROR((B9-B10)/B9),"",IF(B11&lt;95%,"NO","YES"))</f>
        <v/>
      </c>
      <c r="C12" s="25" t="str">
        <f t="shared" si="1"/>
        <v/>
      </c>
      <c r="D12" s="25" t="str">
        <f t="shared" si="1"/>
        <v/>
      </c>
      <c r="E12" s="25" t="str">
        <f t="shared" si="1"/>
        <v/>
      </c>
      <c r="F12" s="25" t="str">
        <f t="shared" si="1"/>
        <v/>
      </c>
      <c r="G12" s="25" t="str">
        <f t="shared" si="1"/>
        <v/>
      </c>
      <c r="H12" s="25" t="str">
        <f t="shared" si="1"/>
        <v/>
      </c>
      <c r="I12" s="25" t="str">
        <f t="shared" si="1"/>
        <v/>
      </c>
      <c r="J12" s="25" t="str">
        <f t="shared" si="1"/>
        <v/>
      </c>
      <c r="K12" s="25" t="str">
        <f t="shared" si="1"/>
        <v/>
      </c>
      <c r="L12" s="25" t="str">
        <f t="shared" si="1"/>
        <v/>
      </c>
      <c r="M12" s="26" t="str">
        <f t="shared" si="1"/>
        <v/>
      </c>
      <c r="N12" s="12"/>
      <c r="O12" s="12"/>
      <c r="P12" s="12"/>
    </row>
    <row r="13" spans="1:16" ht="7.5" customHeight="1" x14ac:dyDescent="0.2"/>
    <row r="14" spans="1:16" ht="15" customHeight="1" x14ac:dyDescent="0.2">
      <c r="A14" s="13" t="s">
        <v>17</v>
      </c>
    </row>
    <row r="15" spans="1:16" ht="15" customHeight="1" x14ac:dyDescent="0.2"/>
    <row r="16" spans="1:16" ht="15" customHeight="1" x14ac:dyDescent="0.2">
      <c r="A16" s="55" t="s">
        <v>24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13" ht="15" customHeight="1" x14ac:dyDescent="0.2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3" ht="15" customHeight="1" x14ac:dyDescent="0.2"/>
    <row r="19" spans="1:13" ht="15" customHeight="1" x14ac:dyDescent="0.2">
      <c r="A19" s="55" t="s">
        <v>23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ht="15" customHeight="1" x14ac:dyDescent="0.2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ht="15" customHeight="1" x14ac:dyDescent="0.2"/>
    <row r="22" spans="1:13" ht="15" customHeight="1" x14ac:dyDescent="0.2">
      <c r="M22" s="42"/>
    </row>
  </sheetData>
  <sheetProtection sheet="1" selectLockedCells="1"/>
  <mergeCells count="3">
    <mergeCell ref="A16:M17"/>
    <mergeCell ref="A19:M20"/>
    <mergeCell ref="B2:M2"/>
  </mergeCells>
  <phoneticPr fontId="4" type="noConversion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>
    <oddHeader>&amp;L&amp;"Arial,Bold Italic"&amp;14Escherichia coli health compliance:
&amp;12Calculation of 12 month 'rolling' annual value&amp;R&amp;G</oddHead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22"/>
  <sheetViews>
    <sheetView showGridLines="0" workbookViewId="0">
      <selection activeCell="B7" sqref="B7"/>
    </sheetView>
  </sheetViews>
  <sheetFormatPr defaultRowHeight="12.75" x14ac:dyDescent="0.2"/>
  <cols>
    <col min="1" max="1" width="35.7109375" style="38" customWidth="1"/>
    <col min="2" max="13" width="8.28515625" style="38" customWidth="1"/>
    <col min="14" max="16" width="6.85546875" style="38" customWidth="1"/>
    <col min="17" max="17" width="2.140625" style="38" customWidth="1"/>
    <col min="18" max="16384" width="9.140625" style="38"/>
  </cols>
  <sheetData>
    <row r="1" spans="1:16" ht="18.75" customHeight="1" x14ac:dyDescent="0.2"/>
    <row r="2" spans="1:16" ht="18.75" customHeight="1" thickBot="1" x14ac:dyDescent="0.25">
      <c r="A2" s="39" t="s">
        <v>21</v>
      </c>
      <c r="B2" s="59">
        <f>Year1!B2</f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6" ht="15" customHeight="1" thickBot="1" x14ac:dyDescent="0.25"/>
    <row r="4" spans="1:16" ht="36" customHeight="1" thickBot="1" x14ac:dyDescent="0.25">
      <c r="A4" s="1" t="s">
        <v>0</v>
      </c>
      <c r="B4" s="6"/>
      <c r="C4" s="7"/>
      <c r="D4" s="7"/>
      <c r="E4" s="7"/>
      <c r="F4" s="7">
        <f>Year1!F4+2</f>
        <v>2021</v>
      </c>
      <c r="G4" s="7" t="s">
        <v>19</v>
      </c>
      <c r="H4" s="7">
        <f>Year1!H4+2</f>
        <v>2022</v>
      </c>
      <c r="I4" s="7"/>
      <c r="J4" s="7"/>
      <c r="K4" s="7"/>
      <c r="L4" s="7"/>
      <c r="M4" s="8"/>
      <c r="N4" s="9"/>
      <c r="O4" s="9"/>
      <c r="P4" s="9"/>
    </row>
    <row r="5" spans="1:16" ht="6" customHeight="1" thickBot="1" x14ac:dyDescent="0.25">
      <c r="A5" s="3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6"/>
      <c r="N5" s="9"/>
      <c r="O5" s="9"/>
      <c r="P5" s="9"/>
    </row>
    <row r="6" spans="1:16" ht="36" customHeight="1" thickBot="1" x14ac:dyDescent="0.25">
      <c r="A6" s="1" t="s">
        <v>1</v>
      </c>
      <c r="B6" s="40" t="s">
        <v>7</v>
      </c>
      <c r="C6" s="40" t="s">
        <v>8</v>
      </c>
      <c r="D6" s="40" t="s">
        <v>9</v>
      </c>
      <c r="E6" s="40" t="s">
        <v>10</v>
      </c>
      <c r="F6" s="40" t="s">
        <v>11</v>
      </c>
      <c r="G6" s="41" t="s">
        <v>12</v>
      </c>
      <c r="H6" s="40" t="s">
        <v>2</v>
      </c>
      <c r="I6" s="40" t="s">
        <v>3</v>
      </c>
      <c r="J6" s="40" t="s">
        <v>4</v>
      </c>
      <c r="K6" s="40" t="s">
        <v>5</v>
      </c>
      <c r="L6" s="40" t="s">
        <v>6</v>
      </c>
      <c r="M6" s="40" t="s">
        <v>20</v>
      </c>
      <c r="N6" s="9"/>
      <c r="O6" s="9"/>
      <c r="P6" s="9"/>
    </row>
    <row r="7" spans="1:16" ht="36" customHeight="1" x14ac:dyDescent="0.2">
      <c r="A7" s="43" t="s">
        <v>13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0"/>
      <c r="O7" s="10"/>
      <c r="P7" s="10"/>
    </row>
    <row r="8" spans="1:16" ht="36" customHeight="1" x14ac:dyDescent="0.2">
      <c r="A8" s="3" t="s">
        <v>25</v>
      </c>
      <c r="B8" s="44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0"/>
      <c r="O8" s="10"/>
      <c r="P8" s="10"/>
    </row>
    <row r="9" spans="1:16" ht="36" customHeight="1" x14ac:dyDescent="0.2">
      <c r="A9" s="14" t="s">
        <v>14</v>
      </c>
      <c r="B9" s="35" t="str">
        <f>IF(COUNTBLANK(Year2!C7:$M7)+COUNTBLANK($B7:B7)=12,"",SUM(Year2!C7:$M7)+SUM(Year3!$B7:B7))</f>
        <v/>
      </c>
      <c r="C9" s="33" t="str">
        <f>IF(COUNTBLANK(Year2!D7:$M7)+COUNTBLANK($B7:C7)=12,"",SUM(Year2!D7:$M7)+SUM(Year3!$B7:C7))</f>
        <v/>
      </c>
      <c r="D9" s="33" t="str">
        <f>IF(COUNTBLANK(Year2!E7:$M7)+COUNTBLANK($B7:D7)=12,"",SUM(Year2!E7:$M7)+SUM(Year3!$B7:D7))</f>
        <v/>
      </c>
      <c r="E9" s="33" t="str">
        <f>IF(COUNTBLANK(Year2!F7:$M7)+COUNTBLANK($B7:E7)=12,"",SUM(Year2!F7:$M7)+SUM(Year3!$B7:E7))</f>
        <v/>
      </c>
      <c r="F9" s="33" t="str">
        <f>IF(COUNTBLANK(Year2!G7:$M7)+COUNTBLANK($B7:F7)=12,"",SUM(Year2!G7:$M7)+SUM(Year3!$B7:F7))</f>
        <v/>
      </c>
      <c r="G9" s="33" t="str">
        <f>IF(COUNTBLANK(Year2!H7:$M7)+COUNTBLANK($B7:G7)=12,"",SUM(Year2!H7:$M7)+SUM(Year3!$B7:G7))</f>
        <v/>
      </c>
      <c r="H9" s="33" t="str">
        <f>IF(COUNTBLANK(Year2!I7:$M7)+COUNTBLANK($B7:H7)=12,"",SUM(Year2!I7:$M7)+SUM(Year3!$B7:H7))</f>
        <v/>
      </c>
      <c r="I9" s="33" t="str">
        <f>IF(COUNTBLANK(Year2!J7:$M7)+COUNTBLANK($B7:I7)=12,"",SUM(Year2!J7:$M7)+SUM(Year3!$B7:I7))</f>
        <v/>
      </c>
      <c r="J9" s="33" t="str">
        <f>IF(COUNTBLANK(Year2!K7:$M7)+COUNTBLANK($B7:J7)=12,"",SUM(Year2!K7:$M7)+SUM(Year3!$B7:J7))</f>
        <v/>
      </c>
      <c r="K9" s="33" t="str">
        <f>IF(COUNTBLANK(Year2!L7:$M7)+COUNTBLANK($B7:K7)=12,"",SUM(Year2!L7:$M7)+SUM(Year3!$B7:K7))</f>
        <v/>
      </c>
      <c r="L9" s="33" t="str">
        <f>IF(COUNTBLANK(Year2!M7:$M7)+COUNTBLANK($B7:L7)=12,"",SUM(Year2!M7:$M7)+SUM(Year3!$B7:L7))</f>
        <v/>
      </c>
      <c r="M9" s="34" t="str">
        <f>IF(COUNTBLANK($B7:M7)=12,"",SUM(Year3!$B7:M7))</f>
        <v/>
      </c>
      <c r="N9" s="10"/>
      <c r="O9" s="10"/>
      <c r="P9" s="10"/>
    </row>
    <row r="10" spans="1:16" ht="36" customHeight="1" x14ac:dyDescent="0.2">
      <c r="A10" s="14" t="s">
        <v>15</v>
      </c>
      <c r="B10" s="35" t="str">
        <f>IF(COUNTBLANK(Year2!C8:$M8)+COUNTBLANK($B8:B8)=12,"",SUM(Year2!C8:$M8)+SUM(Year3!$B8:B8))</f>
        <v/>
      </c>
      <c r="C10" s="33" t="str">
        <f>IF(COUNTBLANK(Year2!D8:$M8)+COUNTBLANK($B8:C8)=12,"",SUM(Year2!D8:$M8)+SUM(Year3!$B8:C8))</f>
        <v/>
      </c>
      <c r="D10" s="33" t="str">
        <f>IF(COUNTBLANK(Year2!E8:$M8)+COUNTBLANK($B8:D8)=12,"",SUM(Year2!E8:$M8)+SUM(Year3!$B8:D8))</f>
        <v/>
      </c>
      <c r="E10" s="33" t="str">
        <f>IF(COUNTBLANK(Year2!F8:$M8)+COUNTBLANK($B8:E8)=12,"",SUM(Year2!F8:$M8)+SUM(Year3!$B8:E8))</f>
        <v/>
      </c>
      <c r="F10" s="33" t="str">
        <f>IF(COUNTBLANK(Year2!G8:$M8)+COUNTBLANK($B8:F8)=12,"",SUM(Year2!G8:$M8)+SUM(Year3!$B8:F8))</f>
        <v/>
      </c>
      <c r="G10" s="33" t="str">
        <f>IF(COUNTBLANK(Year2!H8:$M8)+COUNTBLANK($B8:G8)=12,"",SUM(Year2!H8:$M8)+SUM(Year3!$B8:G8))</f>
        <v/>
      </c>
      <c r="H10" s="33" t="str">
        <f>IF(COUNTBLANK(Year2!I8:$M8)+COUNTBLANK($B8:H8)=12,"",SUM(Year2!I8:$M8)+SUM(Year3!$B8:H8))</f>
        <v/>
      </c>
      <c r="I10" s="33" t="str">
        <f>IF(COUNTBLANK(Year2!J8:$M8)+COUNTBLANK($B8:I8)=12,"",SUM(Year2!J8:$M8)+SUM(Year3!$B8:I8))</f>
        <v/>
      </c>
      <c r="J10" s="33" t="str">
        <f>IF(COUNTBLANK(Year2!K8:$M8)+COUNTBLANK($B8:J8)=12,"",SUM(Year2!K8:$M8)+SUM(Year3!$B8:J8))</f>
        <v/>
      </c>
      <c r="K10" s="33" t="str">
        <f>IF(COUNTBLANK(Year2!L8:$M8)+COUNTBLANK($B8:K8)=12,"",SUM(Year2!L8:$M8)+SUM(Year3!$B8:K8))</f>
        <v/>
      </c>
      <c r="L10" s="33" t="str">
        <f>IF(COUNTBLANK(Year2!M8:$M8)+COUNTBLANK($B8:L8)=12,"",SUM(Year2!M8:$M8)+SUM(Year3!$B8:L8))</f>
        <v/>
      </c>
      <c r="M10" s="34" t="str">
        <f>IF(COUNTBLANK($B8:M8)=12,"",SUM(Year3!$B8:M8))</f>
        <v/>
      </c>
      <c r="N10" s="10"/>
      <c r="O10" s="10"/>
      <c r="P10" s="10"/>
    </row>
    <row r="11" spans="1:16" ht="36" customHeight="1" x14ac:dyDescent="0.2">
      <c r="A11" s="14" t="s">
        <v>16</v>
      </c>
      <c r="B11" s="21" t="str">
        <f>IF(ISERROR((B9-B10)/B9), "", (B9-B10)/B9)</f>
        <v/>
      </c>
      <c r="C11" s="22" t="str">
        <f t="shared" ref="C11:L11" si="0">IF(ISERROR((C9-C10)/C9), "", (C9-C10)/C9)</f>
        <v/>
      </c>
      <c r="D11" s="22" t="str">
        <f t="shared" si="0"/>
        <v/>
      </c>
      <c r="E11" s="22" t="str">
        <f t="shared" si="0"/>
        <v/>
      </c>
      <c r="F11" s="22" t="str">
        <f t="shared" si="0"/>
        <v/>
      </c>
      <c r="G11" s="22" t="str">
        <f t="shared" si="0"/>
        <v/>
      </c>
      <c r="H11" s="22" t="str">
        <f t="shared" si="0"/>
        <v/>
      </c>
      <c r="I11" s="22" t="str">
        <f t="shared" si="0"/>
        <v/>
      </c>
      <c r="J11" s="22" t="str">
        <f t="shared" si="0"/>
        <v/>
      </c>
      <c r="K11" s="22" t="str">
        <f t="shared" si="0"/>
        <v/>
      </c>
      <c r="L11" s="22" t="str">
        <f t="shared" si="0"/>
        <v/>
      </c>
      <c r="M11" s="23" t="str">
        <f>IF(ISERROR((M9-M10)/M9), "", (M9-M10)/M9)</f>
        <v/>
      </c>
      <c r="N11" s="11"/>
      <c r="O11" s="11"/>
      <c r="P11" s="11"/>
    </row>
    <row r="12" spans="1:16" ht="36" customHeight="1" thickBot="1" x14ac:dyDescent="0.25">
      <c r="A12" s="4" t="s">
        <v>22</v>
      </c>
      <c r="B12" s="24" t="str">
        <f t="shared" ref="B12:M12" si="1">IF(ISERROR((B9-B10)/B9),"",IF(B11&lt;95%,"NO","YES"))</f>
        <v/>
      </c>
      <c r="C12" s="25" t="str">
        <f t="shared" si="1"/>
        <v/>
      </c>
      <c r="D12" s="25" t="str">
        <f t="shared" si="1"/>
        <v/>
      </c>
      <c r="E12" s="25" t="str">
        <f t="shared" si="1"/>
        <v/>
      </c>
      <c r="F12" s="25" t="str">
        <f t="shared" si="1"/>
        <v/>
      </c>
      <c r="G12" s="25" t="str">
        <f t="shared" si="1"/>
        <v/>
      </c>
      <c r="H12" s="25" t="str">
        <f t="shared" si="1"/>
        <v/>
      </c>
      <c r="I12" s="25" t="str">
        <f t="shared" si="1"/>
        <v/>
      </c>
      <c r="J12" s="25" t="str">
        <f t="shared" si="1"/>
        <v/>
      </c>
      <c r="K12" s="25" t="str">
        <f t="shared" si="1"/>
        <v/>
      </c>
      <c r="L12" s="25" t="str">
        <f t="shared" si="1"/>
        <v/>
      </c>
      <c r="M12" s="26" t="str">
        <f t="shared" si="1"/>
        <v/>
      </c>
      <c r="N12" s="12"/>
      <c r="O12" s="12"/>
      <c r="P12" s="12"/>
    </row>
    <row r="13" spans="1:16" ht="7.5" customHeight="1" x14ac:dyDescent="0.2"/>
    <row r="14" spans="1:16" ht="15" customHeight="1" x14ac:dyDescent="0.2">
      <c r="A14" s="13" t="s">
        <v>17</v>
      </c>
    </row>
    <row r="15" spans="1:16" ht="15" customHeight="1" x14ac:dyDescent="0.2"/>
    <row r="16" spans="1:16" ht="15" customHeight="1" x14ac:dyDescent="0.2">
      <c r="A16" s="55" t="s">
        <v>24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13" ht="15" customHeight="1" x14ac:dyDescent="0.2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3" ht="15" customHeight="1" x14ac:dyDescent="0.2"/>
    <row r="19" spans="1:13" ht="15" customHeight="1" x14ac:dyDescent="0.2">
      <c r="A19" s="55" t="s">
        <v>23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ht="15" customHeight="1" x14ac:dyDescent="0.2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ht="15" customHeight="1" x14ac:dyDescent="0.2"/>
    <row r="22" spans="1:13" ht="15" customHeight="1" x14ac:dyDescent="0.2">
      <c r="M22" s="42"/>
    </row>
  </sheetData>
  <sheetProtection sheet="1" selectLockedCells="1"/>
  <mergeCells count="3">
    <mergeCell ref="A16:M17"/>
    <mergeCell ref="A19:M20"/>
    <mergeCell ref="B2:M2"/>
  </mergeCells>
  <phoneticPr fontId="4" type="noConversion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>
    <oddHeader>&amp;L&amp;"Arial,Bold Italic"&amp;14Escherichia coli health compliance:
&amp;12Calculation of 12 month 'rolling' annual value&amp;R&amp;G</oddHeader>
    <oddFooter>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22"/>
  <sheetViews>
    <sheetView showGridLines="0" workbookViewId="0">
      <selection activeCell="B7" sqref="B7"/>
    </sheetView>
  </sheetViews>
  <sheetFormatPr defaultRowHeight="12.75" x14ac:dyDescent="0.2"/>
  <cols>
    <col min="1" max="1" width="35.7109375" style="38" customWidth="1"/>
    <col min="2" max="13" width="8.28515625" style="38" customWidth="1"/>
    <col min="14" max="16" width="6.85546875" style="38" customWidth="1"/>
    <col min="17" max="17" width="2.140625" style="38" customWidth="1"/>
    <col min="18" max="16384" width="9.140625" style="38"/>
  </cols>
  <sheetData>
    <row r="1" spans="1:16" ht="18.75" customHeight="1" x14ac:dyDescent="0.2"/>
    <row r="2" spans="1:16" ht="18.75" customHeight="1" thickBot="1" x14ac:dyDescent="0.25">
      <c r="A2" s="39" t="s">
        <v>21</v>
      </c>
      <c r="B2" s="59">
        <f>Year1!B2</f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6" ht="15" customHeight="1" thickBot="1" x14ac:dyDescent="0.25"/>
    <row r="4" spans="1:16" ht="36" customHeight="1" thickBot="1" x14ac:dyDescent="0.25">
      <c r="A4" s="1" t="s">
        <v>0</v>
      </c>
      <c r="B4" s="6"/>
      <c r="C4" s="7"/>
      <c r="D4" s="7"/>
      <c r="E4" s="7"/>
      <c r="F4" s="7">
        <f>Year1!F4+3</f>
        <v>2022</v>
      </c>
      <c r="G4" s="7" t="s">
        <v>19</v>
      </c>
      <c r="H4" s="7">
        <f>Year1!H4+3</f>
        <v>2023</v>
      </c>
      <c r="I4" s="7"/>
      <c r="J4" s="7"/>
      <c r="K4" s="7"/>
      <c r="L4" s="7"/>
      <c r="M4" s="8"/>
      <c r="N4" s="9"/>
      <c r="O4" s="9"/>
      <c r="P4" s="9"/>
    </row>
    <row r="5" spans="1:16" ht="6" customHeight="1" thickBot="1" x14ac:dyDescent="0.25">
      <c r="A5" s="3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6"/>
      <c r="N5" s="9"/>
      <c r="O5" s="9"/>
      <c r="P5" s="9"/>
    </row>
    <row r="6" spans="1:16" ht="36" customHeight="1" thickBot="1" x14ac:dyDescent="0.25">
      <c r="A6" s="1" t="s">
        <v>1</v>
      </c>
      <c r="B6" s="40" t="s">
        <v>7</v>
      </c>
      <c r="C6" s="40" t="s">
        <v>8</v>
      </c>
      <c r="D6" s="40" t="s">
        <v>9</v>
      </c>
      <c r="E6" s="40" t="s">
        <v>10</v>
      </c>
      <c r="F6" s="40" t="s">
        <v>11</v>
      </c>
      <c r="G6" s="41" t="s">
        <v>12</v>
      </c>
      <c r="H6" s="40" t="s">
        <v>2</v>
      </c>
      <c r="I6" s="40" t="s">
        <v>3</v>
      </c>
      <c r="J6" s="40" t="s">
        <v>4</v>
      </c>
      <c r="K6" s="40" t="s">
        <v>5</v>
      </c>
      <c r="L6" s="40" t="s">
        <v>6</v>
      </c>
      <c r="M6" s="40" t="s">
        <v>20</v>
      </c>
      <c r="N6" s="9"/>
      <c r="O6" s="9"/>
      <c r="P6" s="9"/>
    </row>
    <row r="7" spans="1:16" ht="36" customHeight="1" x14ac:dyDescent="0.2">
      <c r="A7" s="43" t="s">
        <v>13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0"/>
      <c r="O7" s="10"/>
      <c r="P7" s="10"/>
    </row>
    <row r="8" spans="1:16" ht="36" customHeight="1" x14ac:dyDescent="0.2">
      <c r="A8" s="3" t="s">
        <v>25</v>
      </c>
      <c r="B8" s="44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0"/>
      <c r="O8" s="10"/>
      <c r="P8" s="10"/>
    </row>
    <row r="9" spans="1:16" ht="36" customHeight="1" x14ac:dyDescent="0.2">
      <c r="A9" s="14" t="s">
        <v>14</v>
      </c>
      <c r="B9" s="35" t="str">
        <f>IF(COUNTBLANK(Year3!C7:$M7)+COUNTBLANK($B7:B7)=12,"",SUM(Year3!C7:$M7)+SUM(Year4!$B7:B7))</f>
        <v/>
      </c>
      <c r="C9" s="33" t="str">
        <f>IF(COUNTBLANK(Year3!D7:$M7)+COUNTBLANK($B7:C7)=12,"",SUM(Year3!D7:$M7)+SUM(Year4!$B7:C7))</f>
        <v/>
      </c>
      <c r="D9" s="33" t="str">
        <f>IF(COUNTBLANK(Year3!E7:$M7)+COUNTBLANK($B7:D7)=12,"",SUM(Year3!E7:$M7)+SUM(Year4!$B7:D7))</f>
        <v/>
      </c>
      <c r="E9" s="33" t="str">
        <f>IF(COUNTBLANK(Year3!F7:$M7)+COUNTBLANK($B7:E7)=12,"",SUM(Year3!F7:$M7)+SUM(Year4!$B7:E7))</f>
        <v/>
      </c>
      <c r="F9" s="33" t="str">
        <f>IF(COUNTBLANK(Year3!G7:$M7)+COUNTBLANK($B7:F7)=12,"",SUM(Year3!G7:$M7)+SUM(Year4!$B7:F7))</f>
        <v/>
      </c>
      <c r="G9" s="33" t="str">
        <f>IF(COUNTBLANK(Year3!H7:$M7)+COUNTBLANK($B7:G7)=12,"",SUM(Year3!H7:$M7)+SUM(Year4!$B7:G7))</f>
        <v/>
      </c>
      <c r="H9" s="33" t="str">
        <f>IF(COUNTBLANK(Year3!I7:$M7)+COUNTBLANK($B7:H7)=12,"",SUM(Year3!I7:$M7)+SUM(Year4!$B7:H7))</f>
        <v/>
      </c>
      <c r="I9" s="33" t="str">
        <f>IF(COUNTBLANK(Year3!J7:$M7)+COUNTBLANK($B7:I7)=12,"",SUM(Year3!J7:$M7)+SUM(Year4!$B7:I7))</f>
        <v/>
      </c>
      <c r="J9" s="33" t="str">
        <f>IF(COUNTBLANK(Year3!K7:$M7)+COUNTBLANK($B7:J7)=12,"",SUM(Year3!K7:$M7)+SUM(Year4!$B7:J7))</f>
        <v/>
      </c>
      <c r="K9" s="33" t="str">
        <f>IF(COUNTBLANK(Year3!L7:$M7)+COUNTBLANK($B7:K7)=12,"",SUM(Year3!L7:$M7)+SUM(Year4!$B7:K7))</f>
        <v/>
      </c>
      <c r="L9" s="33" t="str">
        <f>IF(COUNTBLANK(Year3!M7:$M7)+COUNTBLANK($B7:L7)=12,"",SUM(Year3!M7:$M7)+SUM(Year4!$B7:L7))</f>
        <v/>
      </c>
      <c r="M9" s="34" t="str">
        <f>IF(COUNTBLANK($B7:M7)=12,"",SUM(Year4!$B7:M7))</f>
        <v/>
      </c>
      <c r="N9" s="10"/>
      <c r="O9" s="10"/>
      <c r="P9" s="10"/>
    </row>
    <row r="10" spans="1:16" ht="36" customHeight="1" x14ac:dyDescent="0.2">
      <c r="A10" s="14" t="s">
        <v>15</v>
      </c>
      <c r="B10" s="35" t="str">
        <f>IF(COUNTBLANK(Year3!C8:$M8)+COUNTBLANK($B8:B8)=12,"",SUM(Year3!C8:$M8)+SUM(Year4!$B8:B8))</f>
        <v/>
      </c>
      <c r="C10" s="33" t="str">
        <f>IF(COUNTBLANK(Year3!D8:$M8)+COUNTBLANK($B8:C8)=12,"",SUM(Year3!D8:$M8)+SUM(Year4!$B8:C8))</f>
        <v/>
      </c>
      <c r="D10" s="33" t="str">
        <f>IF(COUNTBLANK(Year3!E8:$M8)+COUNTBLANK($B8:D8)=12,"",SUM(Year3!E8:$M8)+SUM(Year4!$B8:D8))</f>
        <v/>
      </c>
      <c r="E10" s="33" t="str">
        <f>IF(COUNTBLANK(Year3!F8:$M8)+COUNTBLANK($B8:E8)=12,"",SUM(Year3!F8:$M8)+SUM(Year4!$B8:E8))</f>
        <v/>
      </c>
      <c r="F10" s="33" t="str">
        <f>IF(COUNTBLANK(Year3!G8:$M8)+COUNTBLANK($B8:F8)=12,"",SUM(Year3!G8:$M8)+SUM(Year4!$B8:F8))</f>
        <v/>
      </c>
      <c r="G10" s="33" t="str">
        <f>IF(COUNTBLANK(Year3!H8:$M8)+COUNTBLANK($B8:G8)=12,"",SUM(Year3!H8:$M8)+SUM(Year4!$B8:G8))</f>
        <v/>
      </c>
      <c r="H10" s="33" t="str">
        <f>IF(COUNTBLANK(Year3!I8:$M8)+COUNTBLANK($B8:H8)=12,"",SUM(Year3!I8:$M8)+SUM(Year4!$B8:H8))</f>
        <v/>
      </c>
      <c r="I10" s="33" t="str">
        <f>IF(COUNTBLANK(Year3!J8:$M8)+COUNTBLANK($B8:I8)=12,"",SUM(Year3!J8:$M8)+SUM(Year4!$B8:I8))</f>
        <v/>
      </c>
      <c r="J10" s="33" t="str">
        <f>IF(COUNTBLANK(Year3!K8:$M8)+COUNTBLANK($B8:J8)=12,"",SUM(Year3!K8:$M8)+SUM(Year4!$B8:J8))</f>
        <v/>
      </c>
      <c r="K10" s="33" t="str">
        <f>IF(COUNTBLANK(Year3!L8:$M8)+COUNTBLANK($B8:K8)=12,"",SUM(Year3!L8:$M8)+SUM(Year4!$B8:K8))</f>
        <v/>
      </c>
      <c r="L10" s="33" t="str">
        <f>IF(COUNTBLANK(Year3!M8:$M8)+COUNTBLANK($B8:L8)=12,"",SUM(Year3!M8:$M8)+SUM(Year4!$B8:L8))</f>
        <v/>
      </c>
      <c r="M10" s="34" t="str">
        <f>IF(COUNTBLANK($B8:M8)=12,"",SUM(Year4!$B8:M8))</f>
        <v/>
      </c>
      <c r="N10" s="10"/>
      <c r="O10" s="10"/>
      <c r="P10" s="10"/>
    </row>
    <row r="11" spans="1:16" ht="36" customHeight="1" x14ac:dyDescent="0.2">
      <c r="A11" s="14" t="s">
        <v>16</v>
      </c>
      <c r="B11" s="21" t="str">
        <f>IF(ISERROR((B9-B10)/B9), "", (B9-B10)/B9)</f>
        <v/>
      </c>
      <c r="C11" s="22" t="str">
        <f t="shared" ref="C11:M11" si="0">IF(ISERROR((C9-C10)/C9), "", (C9-C10)/C9)</f>
        <v/>
      </c>
      <c r="D11" s="22" t="str">
        <f t="shared" si="0"/>
        <v/>
      </c>
      <c r="E11" s="22" t="str">
        <f t="shared" si="0"/>
        <v/>
      </c>
      <c r="F11" s="22" t="str">
        <f t="shared" si="0"/>
        <v/>
      </c>
      <c r="G11" s="22" t="str">
        <f t="shared" si="0"/>
        <v/>
      </c>
      <c r="H11" s="22" t="str">
        <f t="shared" si="0"/>
        <v/>
      </c>
      <c r="I11" s="22" t="str">
        <f t="shared" si="0"/>
        <v/>
      </c>
      <c r="J11" s="22" t="str">
        <f t="shared" si="0"/>
        <v/>
      </c>
      <c r="K11" s="22" t="str">
        <f t="shared" si="0"/>
        <v/>
      </c>
      <c r="L11" s="22" t="str">
        <f t="shared" si="0"/>
        <v/>
      </c>
      <c r="M11" s="23" t="str">
        <f t="shared" si="0"/>
        <v/>
      </c>
      <c r="N11" s="11"/>
      <c r="O11" s="11"/>
      <c r="P11" s="11"/>
    </row>
    <row r="12" spans="1:16" ht="36" customHeight="1" thickBot="1" x14ac:dyDescent="0.25">
      <c r="A12" s="4" t="s">
        <v>22</v>
      </c>
      <c r="B12" s="24" t="str">
        <f t="shared" ref="B12:M12" si="1">IF(ISERROR((B9-B10)/B9),"",IF(B11&lt;95%,"NO","YES"))</f>
        <v/>
      </c>
      <c r="C12" s="25" t="str">
        <f t="shared" si="1"/>
        <v/>
      </c>
      <c r="D12" s="25" t="str">
        <f t="shared" si="1"/>
        <v/>
      </c>
      <c r="E12" s="25" t="str">
        <f t="shared" si="1"/>
        <v/>
      </c>
      <c r="F12" s="25" t="str">
        <f t="shared" si="1"/>
        <v/>
      </c>
      <c r="G12" s="25" t="str">
        <f t="shared" si="1"/>
        <v/>
      </c>
      <c r="H12" s="25" t="str">
        <f t="shared" si="1"/>
        <v/>
      </c>
      <c r="I12" s="25" t="str">
        <f t="shared" si="1"/>
        <v/>
      </c>
      <c r="J12" s="25" t="str">
        <f t="shared" si="1"/>
        <v/>
      </c>
      <c r="K12" s="25" t="str">
        <f t="shared" si="1"/>
        <v/>
      </c>
      <c r="L12" s="25" t="str">
        <f t="shared" si="1"/>
        <v/>
      </c>
      <c r="M12" s="26" t="str">
        <f t="shared" si="1"/>
        <v/>
      </c>
      <c r="N12" s="12"/>
      <c r="O12" s="12"/>
      <c r="P12" s="12"/>
    </row>
    <row r="13" spans="1:16" ht="7.5" customHeight="1" x14ac:dyDescent="0.2"/>
    <row r="14" spans="1:16" ht="15" customHeight="1" x14ac:dyDescent="0.2">
      <c r="A14" s="13" t="s">
        <v>17</v>
      </c>
    </row>
    <row r="15" spans="1:16" ht="15" customHeight="1" x14ac:dyDescent="0.2"/>
    <row r="16" spans="1:16" ht="15" customHeight="1" x14ac:dyDescent="0.2">
      <c r="A16" s="55" t="s">
        <v>24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13" ht="15" customHeight="1" x14ac:dyDescent="0.2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3" ht="15" customHeight="1" x14ac:dyDescent="0.2"/>
    <row r="19" spans="1:13" ht="15" customHeight="1" x14ac:dyDescent="0.2">
      <c r="A19" s="55" t="s">
        <v>23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ht="15" customHeight="1" x14ac:dyDescent="0.2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ht="15" customHeight="1" x14ac:dyDescent="0.2"/>
    <row r="22" spans="1:13" ht="15" customHeight="1" x14ac:dyDescent="0.2"/>
  </sheetData>
  <sheetProtection sheet="1" selectLockedCells="1"/>
  <mergeCells count="3">
    <mergeCell ref="A16:M17"/>
    <mergeCell ref="A19:M20"/>
    <mergeCell ref="B2:M2"/>
  </mergeCells>
  <phoneticPr fontId="4" type="noConversion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>
    <oddHeader>&amp;L&amp;"Arial,Bold Italic"&amp;14Escherichia coli health compliance:
&amp;12Calculation of 12 month 'rolling' annual value&amp;R&amp;G</oddHeader>
    <oddFooter>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22"/>
  <sheetViews>
    <sheetView showGridLines="0" workbookViewId="0">
      <selection activeCell="B7" sqref="B7"/>
    </sheetView>
  </sheetViews>
  <sheetFormatPr defaultRowHeight="12.75" x14ac:dyDescent="0.2"/>
  <cols>
    <col min="1" max="1" width="35.7109375" style="38" customWidth="1"/>
    <col min="2" max="13" width="8.28515625" style="38" customWidth="1"/>
    <col min="14" max="16" width="6.85546875" style="38" customWidth="1"/>
    <col min="17" max="17" width="2.140625" style="38" customWidth="1"/>
    <col min="18" max="16384" width="9.140625" style="38"/>
  </cols>
  <sheetData>
    <row r="1" spans="1:16" ht="18.75" customHeight="1" x14ac:dyDescent="0.2"/>
    <row r="2" spans="1:16" ht="18.75" customHeight="1" thickBot="1" x14ac:dyDescent="0.25">
      <c r="A2" s="39" t="s">
        <v>21</v>
      </c>
      <c r="B2" s="59">
        <f>Year1!B2</f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6" ht="15" customHeight="1" thickBot="1" x14ac:dyDescent="0.25"/>
    <row r="4" spans="1:16" ht="36" customHeight="1" thickBot="1" x14ac:dyDescent="0.25">
      <c r="A4" s="1" t="s">
        <v>0</v>
      </c>
      <c r="B4" s="6"/>
      <c r="C4" s="7"/>
      <c r="D4" s="7"/>
      <c r="E4" s="7"/>
      <c r="F4" s="7">
        <f>Year1!F4+4</f>
        <v>2023</v>
      </c>
      <c r="G4" s="7" t="s">
        <v>19</v>
      </c>
      <c r="H4" s="7">
        <f>Year1!H4+4</f>
        <v>2024</v>
      </c>
      <c r="I4" s="7"/>
      <c r="J4" s="7"/>
      <c r="K4" s="7"/>
      <c r="L4" s="7"/>
      <c r="M4" s="8"/>
      <c r="N4" s="9"/>
      <c r="O4" s="9"/>
      <c r="P4" s="9"/>
    </row>
    <row r="5" spans="1:16" ht="6" customHeight="1" thickBot="1" x14ac:dyDescent="0.25">
      <c r="A5" s="3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6"/>
      <c r="N5" s="9"/>
      <c r="O5" s="9"/>
      <c r="P5" s="9"/>
    </row>
    <row r="6" spans="1:16" ht="36" customHeight="1" thickBot="1" x14ac:dyDescent="0.25">
      <c r="A6" s="1" t="s">
        <v>1</v>
      </c>
      <c r="B6" s="40" t="s">
        <v>7</v>
      </c>
      <c r="C6" s="40" t="s">
        <v>8</v>
      </c>
      <c r="D6" s="40" t="s">
        <v>9</v>
      </c>
      <c r="E6" s="40" t="s">
        <v>10</v>
      </c>
      <c r="F6" s="40" t="s">
        <v>11</v>
      </c>
      <c r="G6" s="41" t="s">
        <v>12</v>
      </c>
      <c r="H6" s="40" t="s">
        <v>2</v>
      </c>
      <c r="I6" s="40" t="s">
        <v>3</v>
      </c>
      <c r="J6" s="40" t="s">
        <v>4</v>
      </c>
      <c r="K6" s="40" t="s">
        <v>5</v>
      </c>
      <c r="L6" s="40" t="s">
        <v>6</v>
      </c>
      <c r="M6" s="40" t="s">
        <v>20</v>
      </c>
      <c r="N6" s="9"/>
      <c r="O6" s="9"/>
      <c r="P6" s="9"/>
    </row>
    <row r="7" spans="1:16" ht="36" customHeight="1" x14ac:dyDescent="0.2">
      <c r="A7" s="43" t="s">
        <v>13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0"/>
      <c r="O7" s="10"/>
      <c r="P7" s="10"/>
    </row>
    <row r="8" spans="1:16" ht="36" customHeight="1" x14ac:dyDescent="0.2">
      <c r="A8" s="3" t="s">
        <v>25</v>
      </c>
      <c r="B8" s="44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0"/>
      <c r="O8" s="10"/>
      <c r="P8" s="10"/>
    </row>
    <row r="9" spans="1:16" ht="36" customHeight="1" x14ac:dyDescent="0.2">
      <c r="A9" s="14" t="s">
        <v>14</v>
      </c>
      <c r="B9" s="35" t="str">
        <f>IF(COUNTBLANK(Year4!C7:$M7)+COUNTBLANK($B7:B7)=12,"",SUM(Year4!C7:$M7)+SUM(Year5!$B7:B7))</f>
        <v/>
      </c>
      <c r="C9" s="33" t="str">
        <f>IF(COUNTBLANK(Year4!D7:$M7)+COUNTBLANK($B7:C7)=12,"",SUM(Year4!D7:$M7)+SUM(Year5!$B7:C7))</f>
        <v/>
      </c>
      <c r="D9" s="33" t="str">
        <f>IF(COUNTBLANK(Year4!E7:$M7)+COUNTBLANK($B7:D7)=12,"",SUM(Year4!E7:$M7)+SUM(Year5!$B7:D7))</f>
        <v/>
      </c>
      <c r="E9" s="33" t="str">
        <f>IF(COUNTBLANK(Year4!F7:$M7)+COUNTBLANK($B7:E7)=12,"",SUM(Year4!F7:$M7)+SUM(Year5!$B7:E7))</f>
        <v/>
      </c>
      <c r="F9" s="33" t="str">
        <f>IF(COUNTBLANK(Year4!G7:$M7)+COUNTBLANK($B7:F7)=12,"",SUM(Year4!G7:$M7)+SUM(Year5!$B7:F7))</f>
        <v/>
      </c>
      <c r="G9" s="33" t="str">
        <f>IF(COUNTBLANK(Year4!H7:$M7)+COUNTBLANK($B7:G7)=12,"",SUM(Year4!H7:$M7)+SUM(Year5!$B7:G7))</f>
        <v/>
      </c>
      <c r="H9" s="33" t="str">
        <f>IF(COUNTBLANK(Year4!I7:$M7)+COUNTBLANK($B7:H7)=12,"",SUM(Year4!I7:$M7)+SUM(Year5!$B7:H7))</f>
        <v/>
      </c>
      <c r="I9" s="33" t="str">
        <f>IF(COUNTBLANK(Year4!J7:$M7)+COUNTBLANK($B7:I7)=12,"",SUM(Year4!J7:$M7)+SUM(Year5!$B7:I7))</f>
        <v/>
      </c>
      <c r="J9" s="33" t="str">
        <f>IF(COUNTBLANK(Year4!K7:$M7)+COUNTBLANK($B7:J7)=12,"",SUM(Year4!K7:$M7)+SUM(Year5!$B7:J7))</f>
        <v/>
      </c>
      <c r="K9" s="33" t="str">
        <f>IF(COUNTBLANK(Year4!L7:$M7)+COUNTBLANK($B7:K7)=12,"",SUM(Year4!L7:$M7)+SUM(Year5!$B7:K7))</f>
        <v/>
      </c>
      <c r="L9" s="33" t="str">
        <f>IF(COUNTBLANK(Year4!M7:$M7)+COUNTBLANK($B7:L7)=12,"",SUM(Year4!M7:$M7)+SUM(Year5!$B7:L7))</f>
        <v/>
      </c>
      <c r="M9" s="34" t="str">
        <f>IF(COUNTBLANK($B7:M7)=12,"",SUM(Year5!$B7:M7))</f>
        <v/>
      </c>
      <c r="N9" s="10"/>
      <c r="O9" s="10"/>
      <c r="P9" s="10"/>
    </row>
    <row r="10" spans="1:16" ht="36" customHeight="1" x14ac:dyDescent="0.2">
      <c r="A10" s="14" t="s">
        <v>15</v>
      </c>
      <c r="B10" s="35" t="str">
        <f>IF(COUNTBLANK(Year4!C8:$M8)+COUNTBLANK($B8:B8)=12,"",SUM(Year4!C8:$M8)+SUM(Year5!$B8:B8))</f>
        <v/>
      </c>
      <c r="C10" s="33" t="str">
        <f>IF(COUNTBLANK(Year4!D8:$M8)+COUNTBLANK($B8:C8)=12,"",SUM(Year4!D8:$M8)+SUM(Year5!$B8:C8))</f>
        <v/>
      </c>
      <c r="D10" s="33" t="str">
        <f>IF(COUNTBLANK(Year4!E8:$M8)+COUNTBLANK($B8:D8)=12,"",SUM(Year4!E8:$M8)+SUM(Year5!$B8:D8))</f>
        <v/>
      </c>
      <c r="E10" s="33" t="str">
        <f>IF(COUNTBLANK(Year4!F8:$M8)+COUNTBLANK($B8:E8)=12,"",SUM(Year4!F8:$M8)+SUM(Year5!$B8:E8))</f>
        <v/>
      </c>
      <c r="F10" s="33" t="str">
        <f>IF(COUNTBLANK(Year4!G8:$M8)+COUNTBLANK($B8:F8)=12,"",SUM(Year4!G8:$M8)+SUM(Year5!$B8:F8))</f>
        <v/>
      </c>
      <c r="G10" s="33" t="str">
        <f>IF(COUNTBLANK(Year4!H8:$M8)+COUNTBLANK($B8:G8)=12,"",SUM(Year4!H8:$M8)+SUM(Year5!$B8:G8))</f>
        <v/>
      </c>
      <c r="H10" s="33" t="str">
        <f>IF(COUNTBLANK(Year4!I8:$M8)+COUNTBLANK($B8:H8)=12,"",SUM(Year4!I8:$M8)+SUM(Year5!$B8:H8))</f>
        <v/>
      </c>
      <c r="I10" s="33" t="str">
        <f>IF(COUNTBLANK(Year4!J8:$M8)+COUNTBLANK($B8:I8)=12,"",SUM(Year4!J8:$M8)+SUM(Year5!$B8:I8))</f>
        <v/>
      </c>
      <c r="J10" s="33" t="str">
        <f>IF(COUNTBLANK(Year4!K8:$M8)+COUNTBLANK($B8:J8)=12,"",SUM(Year4!K8:$M8)+SUM(Year5!$B8:J8))</f>
        <v/>
      </c>
      <c r="K10" s="33" t="str">
        <f>IF(COUNTBLANK(Year4!L8:$M8)+COUNTBLANK($B8:K8)=12,"",SUM(Year4!L8:$M8)+SUM(Year5!$B8:K8))</f>
        <v/>
      </c>
      <c r="L10" s="33" t="str">
        <f>IF(COUNTBLANK(Year4!M8:$M8)+COUNTBLANK($B8:L8)=12,"",SUM(Year4!M8:$M8)+SUM(Year5!$B8:L8))</f>
        <v/>
      </c>
      <c r="M10" s="34" t="str">
        <f>IF(COUNTBLANK($B8:M8)=12,"",SUM(Year5!$B8:M8))</f>
        <v/>
      </c>
      <c r="N10" s="10"/>
      <c r="O10" s="10"/>
      <c r="P10" s="10"/>
    </row>
    <row r="11" spans="1:16" ht="36" customHeight="1" x14ac:dyDescent="0.2">
      <c r="A11" s="14" t="s">
        <v>16</v>
      </c>
      <c r="B11" s="21" t="str">
        <f t="shared" ref="B11:M11" si="0">IF(ISERROR((B9-B10)/B9), "", (B9-B10)/B9)</f>
        <v/>
      </c>
      <c r="C11" s="22" t="str">
        <f t="shared" si="0"/>
        <v/>
      </c>
      <c r="D11" s="22" t="str">
        <f t="shared" si="0"/>
        <v/>
      </c>
      <c r="E11" s="22" t="str">
        <f t="shared" si="0"/>
        <v/>
      </c>
      <c r="F11" s="22" t="str">
        <f t="shared" si="0"/>
        <v/>
      </c>
      <c r="G11" s="22" t="str">
        <f t="shared" si="0"/>
        <v/>
      </c>
      <c r="H11" s="22" t="str">
        <f t="shared" si="0"/>
        <v/>
      </c>
      <c r="I11" s="22" t="str">
        <f t="shared" si="0"/>
        <v/>
      </c>
      <c r="J11" s="22" t="str">
        <f t="shared" si="0"/>
        <v/>
      </c>
      <c r="K11" s="22" t="str">
        <f t="shared" si="0"/>
        <v/>
      </c>
      <c r="L11" s="22" t="str">
        <f t="shared" si="0"/>
        <v/>
      </c>
      <c r="M11" s="23" t="str">
        <f t="shared" si="0"/>
        <v/>
      </c>
      <c r="N11" s="11"/>
      <c r="O11" s="11"/>
      <c r="P11" s="11"/>
    </row>
    <row r="12" spans="1:16" ht="36" customHeight="1" thickBot="1" x14ac:dyDescent="0.25">
      <c r="A12" s="4" t="s">
        <v>22</v>
      </c>
      <c r="B12" s="24" t="str">
        <f t="shared" ref="B12:M12" si="1">IF(ISERROR((B9-B10)/B9),"",IF(B11&lt;95%,"NO","YES"))</f>
        <v/>
      </c>
      <c r="C12" s="25" t="str">
        <f t="shared" si="1"/>
        <v/>
      </c>
      <c r="D12" s="25" t="str">
        <f t="shared" si="1"/>
        <v/>
      </c>
      <c r="E12" s="25" t="str">
        <f t="shared" si="1"/>
        <v/>
      </c>
      <c r="F12" s="25" t="str">
        <f t="shared" si="1"/>
        <v/>
      </c>
      <c r="G12" s="25" t="str">
        <f t="shared" si="1"/>
        <v/>
      </c>
      <c r="H12" s="25" t="str">
        <f t="shared" si="1"/>
        <v/>
      </c>
      <c r="I12" s="25" t="str">
        <f t="shared" si="1"/>
        <v/>
      </c>
      <c r="J12" s="25" t="str">
        <f t="shared" si="1"/>
        <v/>
      </c>
      <c r="K12" s="25" t="str">
        <f t="shared" si="1"/>
        <v/>
      </c>
      <c r="L12" s="25" t="str">
        <f t="shared" si="1"/>
        <v/>
      </c>
      <c r="M12" s="26" t="str">
        <f t="shared" si="1"/>
        <v/>
      </c>
      <c r="N12" s="12"/>
      <c r="O12" s="12"/>
      <c r="P12" s="12"/>
    </row>
    <row r="13" spans="1:16" ht="7.5" customHeight="1" x14ac:dyDescent="0.2"/>
    <row r="14" spans="1:16" ht="15" customHeight="1" x14ac:dyDescent="0.2">
      <c r="A14" s="13" t="s">
        <v>17</v>
      </c>
    </row>
    <row r="15" spans="1:16" ht="15" customHeight="1" x14ac:dyDescent="0.2"/>
    <row r="16" spans="1:16" ht="15" customHeight="1" x14ac:dyDescent="0.2">
      <c r="A16" s="55" t="s">
        <v>24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13" ht="15" customHeight="1" x14ac:dyDescent="0.2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3" ht="15" customHeight="1" x14ac:dyDescent="0.2"/>
    <row r="19" spans="1:13" ht="15" customHeight="1" x14ac:dyDescent="0.2">
      <c r="A19" s="55" t="s">
        <v>23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ht="15" customHeight="1" x14ac:dyDescent="0.2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ht="15" customHeight="1" x14ac:dyDescent="0.2"/>
    <row r="22" spans="1:13" ht="15" customHeight="1" x14ac:dyDescent="0.2"/>
  </sheetData>
  <sheetProtection sheet="1" selectLockedCells="1"/>
  <mergeCells count="3">
    <mergeCell ref="A16:M17"/>
    <mergeCell ref="A19:M20"/>
    <mergeCell ref="B2:M2"/>
  </mergeCells>
  <phoneticPr fontId="4" type="noConversion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>
    <oddHeader>&amp;L&amp;"Arial,Bold Italic"&amp;14Escherichia coli health compliance:
&amp;12Calculation of 12 month 'rolling' annual value&amp;R&amp;G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Year1</vt:lpstr>
      <vt:lpstr>Year2</vt:lpstr>
      <vt:lpstr>Year3</vt:lpstr>
      <vt:lpstr>Year4</vt:lpstr>
      <vt:lpstr>Year5</vt:lpstr>
    </vt:vector>
  </TitlesOfParts>
  <Company>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reporting E coli calculation tool</dc:title>
  <dc:subject>Quarterly reporting E coli calculation tool</dc:subject>
  <dc:creator>Queensland Department of Energy and Water Supply</dc:creator>
  <cp:keywords>explanatory notes; drinking water service provider; drinking water quality: quarterly report; instructions; notification form; monitoring results</cp:keywords>
  <cp:lastModifiedBy>Daniel Field</cp:lastModifiedBy>
  <cp:lastPrinted>2009-06-24T23:16:26Z</cp:lastPrinted>
  <dcterms:created xsi:type="dcterms:W3CDTF">2009-04-17T05:17:47Z</dcterms:created>
  <dcterms:modified xsi:type="dcterms:W3CDTF">2019-09-22T23:34:53Z</dcterms:modified>
  <cp:category>Excel tool for calculating E Coli reports quarterly</cp:category>
</cp:coreProperties>
</file>